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D248ACE6-B02C-4E52-8421-A26068BBAA9A}" xr6:coauthVersionLast="47" xr6:coauthVersionMax="47" xr10:uidLastSave="{00000000-0000-0000-0000-000000000000}"/>
  <bookViews>
    <workbookView xWindow="-103" yWindow="-103" windowWidth="16663" windowHeight="8863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'1'!$A$1:$N$26</definedName>
    <definedName name="_xlnm.Print_Area" localSheetId="1">'2'!#REF!</definedName>
    <definedName name="_xlnm.Print_Area" localSheetId="2">'3'!$A$1:$N$38</definedName>
    <definedName name="_xlnm.Print_Area" localSheetId="3">'4'!#REF!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24" l="1"/>
  <c r="N20" i="24"/>
  <c r="L20" i="24"/>
  <c r="N19" i="24"/>
  <c r="L19" i="24"/>
  <c r="N16" i="24"/>
  <c r="L16" i="24"/>
  <c r="N15" i="24"/>
  <c r="L15" i="24"/>
  <c r="N18" i="24"/>
  <c r="L18" i="24"/>
  <c r="N17" i="24"/>
  <c r="L17" i="24"/>
  <c r="N17" i="23"/>
  <c r="N16" i="23"/>
  <c r="L16" i="23"/>
  <c r="N15" i="23"/>
  <c r="L15" i="23"/>
  <c r="N14" i="23"/>
  <c r="L14" i="23"/>
  <c r="N18" i="22"/>
  <c r="L18" i="22"/>
  <c r="N17" i="22"/>
  <c r="N16" i="22"/>
  <c r="N15" i="22"/>
  <c r="N14" i="22"/>
  <c r="L17" i="22" l="1"/>
  <c r="L16" i="22"/>
  <c r="L15" i="22"/>
  <c r="L14" i="22"/>
  <c r="N16" i="10"/>
  <c r="N15" i="10"/>
  <c r="N14" i="10"/>
  <c r="L17" i="10"/>
  <c r="M26" i="10" l="1"/>
  <c r="K26" i="10"/>
  <c r="G26" i="10"/>
  <c r="F26" i="10"/>
  <c r="E26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10" i="23" l="1"/>
  <c r="B34" i="23" s="1"/>
  <c r="B37" i="25" l="1"/>
  <c r="B10" i="25"/>
  <c r="B35" i="10"/>
  <c r="B10" i="10"/>
  <c r="B10" i="22"/>
  <c r="B3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4DB78ED2-381A-47C9-921A-7FC9A4849C6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9D6477B-D6DB-4EDF-ADBB-F77AD2B8C93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D775F55C-68BE-43D9-B552-8067650C945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6F2876B-7C32-4E86-A1BB-1E2C41D5BC3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D75D1AD1-C392-4E9A-9649-33C74ED176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4A4743B-A3CB-49B0-AF32-6C13B3DD9EF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8F187DB6-60B2-4AB0-9F4A-DED7DC56B5C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9562A205-12CE-40C5-BE06-6AE36DCD157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68289C4-37FD-43A6-804D-A54B32211C4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<sst xmlns="http://schemas.openxmlformats.org/spreadsheetml/2006/main" count="328" uniqueCount="61">
  <si>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</si>
  <si>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</si>
  <si>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</si>
  <si>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</si>
  <si>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</si>
  <si>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</si>
  <si>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</si>
  <si>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</si>
  <si>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</si>
  <si>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</si>
  <si>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</si>
  <si>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</si>
  <si>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</si>
  <si>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</si>
  <si>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</si>
  <si>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</si>
  <si>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</si>
  <si>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</si>
  <si>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</si>
  <si>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</si>
  <si>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</si>
  <si>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</si>
  <si>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</si>
  <si>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</si>
  <si>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</si>
  <si>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</si>
  <si>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</si>
  <si>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</si>
  <si>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</si>
  <si>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</si>
  <si>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</si>
  <si>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</si>
  <si>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</si>
  <si>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</si>
  <si>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</si>
  <si>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IMEC</t>
  </si>
  <si>
    <t>FEBRERO - JUNIO 2025</t>
  </si>
  <si>
    <t>DESARROLLO SYSASIGNATURA</t>
  </si>
  <si>
    <t>DESARROLLO SUSTENTABLE</t>
  </si>
  <si>
    <t>TALLER DE LEGISLACION INFORMATICA</t>
  </si>
  <si>
    <t>ARQUITECTURA DE COMPUTADORAS</t>
  </si>
  <si>
    <t>PROGRAMACION BASICA</t>
  </si>
  <si>
    <t>210-A</t>
  </si>
  <si>
    <t>410-A</t>
  </si>
  <si>
    <t>211-A</t>
  </si>
  <si>
    <t>II</t>
  </si>
  <si>
    <t>III</t>
  </si>
  <si>
    <t>S/E</t>
  </si>
  <si>
    <t>SERGIO PELAYO VAQUERO</t>
  </si>
  <si>
    <t>IV</t>
  </si>
  <si>
    <t>V</t>
  </si>
  <si>
    <t>VI</t>
  </si>
  <si>
    <t xml:space="preserve">B= no. De alumnos(as) que alcanzaron las competencias (EP= evaluación de primera oportunidad, ES= evaluación de segunda oportunidad) </t>
  </si>
  <si>
    <t>C= % de estudiantes que alcanzaron las competencias por unidad o unidades temáticas en ambas oportunidades (EP+ES). Solamente en el reporte final</t>
  </si>
  <si>
    <t xml:space="preserve">D= no. De alumnos(as) que no alcanzaron las competencias en evaluación de primera oportunidad o en su caso en ambas oportunidades  </t>
  </si>
  <si>
    <t xml:space="preserve">E= % de alumnos(as) que no alcanzaron las competencias por unidad o unidades temáticas para el reporte final.  </t>
  </si>
  <si>
    <t xml:space="preserve">F= No. de estudiantes que desertaron en la materia. </t>
  </si>
  <si>
    <t>G= % de estudiantes que desertaron en la materia, tomando como deserción cuando al estudiante se da de baja de la materia o baja definitiva durante el ciclo escolar.</t>
  </si>
  <si>
    <t>H=Calificación promedio de todos los estudiantes inscritos en el grupo del curso</t>
  </si>
  <si>
    <t>I= Porcentaje de todos los estudiantes que igualan o superan la calificación promedio.</t>
  </si>
  <si>
    <t>A= Total de alumnos(as) por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</si>
</sst>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6F76880C-5B79-4CD7-BDA6-9F65C1B9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128950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2E7622-89C1-46D0-80C9-D667BA74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FA93A27-EC38-4CB3-9D0D-B96900F4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B64078D4-3869-44C6-8348-5C429406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382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663550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B7087189-E124-4183-A63B-4E0A213C0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17" y="0"/>
          <a:ext cx="2451917" cy="764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683556</xdr:colOff>
      <xdr:row>4</xdr:row>
      <xdr:rowOff>140155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832532-D6FE-4A21-B64A-B9CC3CB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265" y="67236"/>
          <a:ext cx="1365836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CER%20%20REPORTE%20PAR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0">
          <cell r="B10" t="str">
            <v>L.I. SERGIO PELAYO VAQUERO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54" zoomScaleNormal="85" zoomScaleSheetLayoutView="100" workbookViewId="0">
      <selection activeCell="A28" sqref="A28:N2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3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3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3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3">
      <c r="A6" s="59" t="s">
        <v>30</v>
      </c>
      <c r="B6" s="59"/>
      <c r="C6" s="59"/>
      <c r="D6" s="59"/>
      <c r="E6" s="60" t="s">
        <v>28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4.6" x14ac:dyDescent="0.4">
      <c r="A8" s="26" t="s">
        <v>2</v>
      </c>
      <c r="B8" s="51">
        <v>1</v>
      </c>
      <c r="C8" s="51"/>
      <c r="D8" s="12" t="s">
        <v>3</v>
      </c>
      <c r="E8" s="24">
        <v>4</v>
      </c>
      <c r="F8"/>
      <c r="G8" s="26" t="s">
        <v>4</v>
      </c>
      <c r="H8" s="24">
        <v>4</v>
      </c>
      <c r="I8" s="52" t="s">
        <v>5</v>
      </c>
      <c r="J8" s="52"/>
      <c r="K8" s="52"/>
      <c r="L8" s="51" t="s">
        <v>36</v>
      </c>
      <c r="M8" s="51"/>
      <c r="N8" s="51"/>
    </row>
    <row r="10" spans="1:14" x14ac:dyDescent="0.3">
      <c r="A10" s="26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22"/>
      <c r="C11" s="22"/>
      <c r="E11" s="22"/>
      <c r="F11" s="22"/>
      <c r="G11" s="22"/>
      <c r="H11" s="22"/>
      <c r="I11" s="22"/>
      <c r="J11" s="22"/>
      <c r="K11" s="22"/>
    </row>
    <row r="12" spans="1:14" x14ac:dyDescent="0.3">
      <c r="A12" s="53" t="s">
        <v>37</v>
      </c>
      <c r="B12" s="43" t="s">
        <v>8</v>
      </c>
      <c r="C12" s="43" t="s">
        <v>9</v>
      </c>
      <c r="D12" s="55" t="s">
        <v>10</v>
      </c>
      <c r="E12" s="55" t="s">
        <v>11</v>
      </c>
      <c r="F12" s="55" t="s">
        <v>12</v>
      </c>
      <c r="G12" s="55"/>
      <c r="H12" s="55" t="s">
        <v>13</v>
      </c>
      <c r="I12" s="55" t="s">
        <v>14</v>
      </c>
      <c r="J12" s="55" t="s">
        <v>15</v>
      </c>
      <c r="K12" s="55" t="s">
        <v>16</v>
      </c>
      <c r="L12" s="55" t="s">
        <v>17</v>
      </c>
      <c r="M12" s="55" t="s">
        <v>18</v>
      </c>
      <c r="N12" s="57" t="s">
        <v>19</v>
      </c>
    </row>
    <row r="13" spans="1:14" x14ac:dyDescent="0.3">
      <c r="A13" s="54"/>
      <c r="B13" s="44"/>
      <c r="C13" s="44"/>
      <c r="D13" s="56"/>
      <c r="E13" s="56"/>
      <c r="F13" s="25" t="s">
        <v>20</v>
      </c>
      <c r="G13" s="25" t="s">
        <v>21</v>
      </c>
      <c r="H13" s="56"/>
      <c r="I13" s="56"/>
      <c r="J13" s="56"/>
      <c r="K13" s="56"/>
      <c r="L13" s="56"/>
      <c r="M13" s="56"/>
      <c r="N13" s="58"/>
    </row>
    <row r="14" spans="1:14" s="9" customFormat="1" x14ac:dyDescent="0.3">
      <c r="A14" s="21" t="s">
        <v>38</v>
      </c>
      <c r="B14" s="7" t="s">
        <v>19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26" si="0">K14/E14</f>
        <v>0</v>
      </c>
      <c r="M14" s="20">
        <v>100</v>
      </c>
      <c r="N14" s="13">
        <f>31/31</f>
        <v>1</v>
      </c>
    </row>
    <row r="15" spans="1:14" s="9" customFormat="1" x14ac:dyDescent="0.3">
      <c r="A15" s="21" t="s">
        <v>39</v>
      </c>
      <c r="B15" s="7" t="s">
        <v>19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0">
        <v>100</v>
      </c>
      <c r="N15" s="13">
        <f>E15/F15</f>
        <v>1</v>
      </c>
    </row>
    <row r="16" spans="1:14" s="9" customFormat="1" x14ac:dyDescent="0.3">
      <c r="A16" s="21" t="s">
        <v>40</v>
      </c>
      <c r="B16" s="7" t="s">
        <v>19</v>
      </c>
      <c r="C16" s="7" t="s">
        <v>43</v>
      </c>
      <c r="D16" s="7" t="s">
        <v>29</v>
      </c>
      <c r="E16" s="7">
        <v>30</v>
      </c>
      <c r="F16" s="7">
        <v>26</v>
      </c>
      <c r="G16" s="7" t="s">
        <v>23</v>
      </c>
      <c r="H16" s="7" t="s">
        <v>23</v>
      </c>
      <c r="I16" s="7">
        <v>4</v>
      </c>
      <c r="J16" s="7" t="s">
        <v>23</v>
      </c>
      <c r="K16" s="7">
        <v>0</v>
      </c>
      <c r="L16" s="8">
        <f t="shared" si="0"/>
        <v>0</v>
      </c>
      <c r="M16" s="20">
        <v>79</v>
      </c>
      <c r="N16" s="13">
        <f>26/30</f>
        <v>0.8666666666666667</v>
      </c>
    </row>
    <row r="17" spans="1:14" s="9" customFormat="1" x14ac:dyDescent="0.3">
      <c r="A17" s="21" t="s">
        <v>41</v>
      </c>
      <c r="B17" s="7" t="s">
        <v>19</v>
      </c>
      <c r="C17" s="7" t="s">
        <v>44</v>
      </c>
      <c r="D17" s="7" t="s">
        <v>35</v>
      </c>
      <c r="E17" s="7">
        <v>28</v>
      </c>
      <c r="F17" s="7">
        <v>28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7">
        <v>80</v>
      </c>
      <c r="N17" s="13">
        <v>1</v>
      </c>
    </row>
    <row r="18" spans="1:14" s="9" customForma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2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123</v>
      </c>
      <c r="F26" s="15">
        <f>SUM(F14:F25)</f>
        <v>119</v>
      </c>
      <c r="G26" s="15">
        <f>SUM(G14:G25)</f>
        <v>0</v>
      </c>
      <c r="H26" s="16">
        <f>SUM(F26:G26)/E26</f>
        <v>0.96747967479674801</v>
      </c>
      <c r="I26" s="15">
        <f t="shared" ref="I26" si="1">(E26-SUM(F26:G26))-K26</f>
        <v>4</v>
      </c>
      <c r="J26" s="16">
        <f t="shared" ref="J26" si="2">I26/E26</f>
        <v>3.2520325203252036E-2</v>
      </c>
      <c r="K26" s="15">
        <f>SUM(K14:K25)</f>
        <v>0</v>
      </c>
      <c r="L26" s="16">
        <f t="shared" si="0"/>
        <v>0</v>
      </c>
      <c r="M26" s="15">
        <f>AVERAGE(M14:M25)</f>
        <v>89.75</v>
      </c>
      <c r="N26" s="17">
        <f>AVERAGE(N14:N25)</f>
        <v>0.96666666666666667</v>
      </c>
    </row>
    <row r="28" spans="1:14" ht="120" customHeight="1" x14ac:dyDescent="0.3">
      <c r="A28" s="47" t="s">
        <v>24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30" spans="1:14" x14ac:dyDescent="0.3">
      <c r="A30" s="10"/>
    </row>
    <row r="31" spans="1:14" x14ac:dyDescent="0.3">
      <c r="B31" s="48" t="s">
        <v>25</v>
      </c>
      <c r="C31" s="48"/>
      <c r="D31" s="48"/>
      <c r="G31" s="49" t="s">
        <v>26</v>
      </c>
      <c r="H31" s="49"/>
      <c r="I31" s="49"/>
      <c r="J31" s="49"/>
    </row>
    <row r="32" spans="1:14" ht="62.25" customHeight="1" x14ac:dyDescent="0.3">
      <c r="B32" s="50"/>
      <c r="C32" s="50"/>
      <c r="D32" s="50"/>
      <c r="G32" s="51"/>
      <c r="H32" s="51"/>
      <c r="I32" s="51"/>
      <c r="J32" s="51"/>
    </row>
    <row r="33" spans="1:10" hidden="1" x14ac:dyDescent="0.3">
      <c r="A33" s="45" t="e">
        <v>#REF!</v>
      </c>
      <c r="B33" s="45"/>
      <c r="C33" s="22"/>
      <c r="E33" s="45"/>
      <c r="F33" s="45"/>
      <c r="G33" s="45"/>
      <c r="H33" s="45"/>
    </row>
    <row r="34" spans="1:10" hidden="1" x14ac:dyDescent="0.3"/>
    <row r="35" spans="1:10" ht="45" customHeight="1" x14ac:dyDescent="0.3">
      <c r="B35" s="46" t="str">
        <f ca="1">B10</f>
        <v>L.I. SERGIO PELAYO VAQUERO</v>
      </c>
      <c r="C35" s="46"/>
      <c r="D35" s="46"/>
      <c r="E35" s="11"/>
      <c r="F35" s="11"/>
      <c r="G35" s="46" t="s">
        <v>34</v>
      </c>
      <c r="H35" s="46"/>
      <c r="I35" s="46"/>
      <c r="J35" s="46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29" zoomScale="102" zoomScaleNormal="85" zoomScaleSheetLayoutView="100" workbookViewId="0">
      <selection activeCell="A31" sqref="A31:J35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3">
      <c r="A2" s="28"/>
      <c r="B2" s="28"/>
      <c r="C2" s="28"/>
      <c r="E2" s="28"/>
      <c r="F2" s="28"/>
      <c r="G2" s="28"/>
      <c r="H2" s="28"/>
      <c r="I2" s="28"/>
      <c r="J2" s="28"/>
      <c r="K2" s="28"/>
    </row>
    <row r="3" spans="1:14" x14ac:dyDescent="0.3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x14ac:dyDescent="0.3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3">
      <c r="A6" s="59" t="s">
        <v>30</v>
      </c>
      <c r="B6" s="59"/>
      <c r="C6" s="59"/>
      <c r="D6" s="59"/>
      <c r="E6" s="60" t="s">
        <v>28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4" ht="14.6" x14ac:dyDescent="0.4">
      <c r="A8" s="29" t="s">
        <v>2</v>
      </c>
      <c r="B8" s="51">
        <v>2</v>
      </c>
      <c r="C8" s="51"/>
      <c r="D8" s="12" t="s">
        <v>3</v>
      </c>
      <c r="E8" s="30">
        <v>3</v>
      </c>
      <c r="F8"/>
      <c r="G8" s="29" t="s">
        <v>4</v>
      </c>
      <c r="H8" s="30">
        <v>4</v>
      </c>
      <c r="I8" s="52" t="s">
        <v>5</v>
      </c>
      <c r="J8" s="52"/>
      <c r="K8" s="52"/>
      <c r="L8" s="51" t="s">
        <v>36</v>
      </c>
      <c r="M8" s="51"/>
      <c r="N8" s="51"/>
    </row>
    <row r="10" spans="1:14" x14ac:dyDescent="0.3">
      <c r="A10" s="29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32"/>
      <c r="C11" s="32"/>
      <c r="E11" s="32"/>
      <c r="F11" s="32"/>
      <c r="G11" s="32"/>
      <c r="H11" s="32"/>
      <c r="I11" s="32"/>
      <c r="J11" s="32"/>
      <c r="K11" s="32"/>
    </row>
    <row r="12" spans="1:14" x14ac:dyDescent="0.3">
      <c r="A12" s="53" t="s">
        <v>37</v>
      </c>
      <c r="B12" s="43" t="s">
        <v>8</v>
      </c>
      <c r="C12" s="43" t="s">
        <v>9</v>
      </c>
      <c r="D12" s="55" t="s">
        <v>10</v>
      </c>
      <c r="E12" s="55" t="s">
        <v>11</v>
      </c>
      <c r="F12" s="55" t="s">
        <v>12</v>
      </c>
      <c r="G12" s="55"/>
      <c r="H12" s="55" t="s">
        <v>13</v>
      </c>
      <c r="I12" s="55" t="s">
        <v>14</v>
      </c>
      <c r="J12" s="55" t="s">
        <v>15</v>
      </c>
      <c r="K12" s="55" t="s">
        <v>16</v>
      </c>
      <c r="L12" s="55" t="s">
        <v>17</v>
      </c>
      <c r="M12" s="55" t="s">
        <v>18</v>
      </c>
      <c r="N12" s="57" t="s">
        <v>19</v>
      </c>
    </row>
    <row r="13" spans="1:14" x14ac:dyDescent="0.3">
      <c r="A13" s="54"/>
      <c r="B13" s="44"/>
      <c r="C13" s="44"/>
      <c r="D13" s="56"/>
      <c r="E13" s="56"/>
      <c r="F13" s="31" t="s">
        <v>20</v>
      </c>
      <c r="G13" s="31" t="s">
        <v>21</v>
      </c>
      <c r="H13" s="56"/>
      <c r="I13" s="56"/>
      <c r="J13" s="56"/>
      <c r="K13" s="56"/>
      <c r="L13" s="56"/>
      <c r="M13" s="56"/>
      <c r="N13" s="58"/>
    </row>
    <row r="14" spans="1:14" s="9" customFormat="1" x14ac:dyDescent="0.3">
      <c r="A14" s="21" t="s">
        <v>38</v>
      </c>
      <c r="B14" s="7" t="s">
        <v>45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18" si="0">K14/E14</f>
        <v>0</v>
      </c>
      <c r="M14" s="20">
        <v>99</v>
      </c>
      <c r="N14" s="13">
        <f>29/31</f>
        <v>0.93548387096774188</v>
      </c>
    </row>
    <row r="15" spans="1:14" s="9" customFormat="1" x14ac:dyDescent="0.3">
      <c r="A15" s="21" t="s">
        <v>39</v>
      </c>
      <c r="B15" s="7" t="s">
        <v>45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0">
        <v>99</v>
      </c>
      <c r="N15" s="13">
        <f>32/34</f>
        <v>0.94117647058823528</v>
      </c>
    </row>
    <row r="16" spans="1:14" s="9" customFormat="1" x14ac:dyDescent="0.3">
      <c r="A16" s="21" t="s">
        <v>40</v>
      </c>
      <c r="B16" s="7" t="s">
        <v>45</v>
      </c>
      <c r="C16" s="7" t="s">
        <v>43</v>
      </c>
      <c r="D16" s="7" t="s">
        <v>29</v>
      </c>
      <c r="E16" s="7">
        <v>30</v>
      </c>
      <c r="F16" s="7">
        <v>30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0">
        <v>100</v>
      </c>
      <c r="N16" s="13">
        <f>30/30</f>
        <v>1</v>
      </c>
    </row>
    <row r="17" spans="1:14" s="9" customFormat="1" x14ac:dyDescent="0.3">
      <c r="A17" s="21" t="s">
        <v>41</v>
      </c>
      <c r="B17" s="7" t="s">
        <v>45</v>
      </c>
      <c r="C17" s="7" t="s">
        <v>44</v>
      </c>
      <c r="D17" s="7" t="s">
        <v>35</v>
      </c>
      <c r="E17" s="7">
        <v>28</v>
      </c>
      <c r="F17" s="7">
        <v>27</v>
      </c>
      <c r="G17" s="7" t="s">
        <v>23</v>
      </c>
      <c r="H17" s="7" t="s">
        <v>23</v>
      </c>
      <c r="I17" s="7">
        <v>1</v>
      </c>
      <c r="J17" s="7" t="s">
        <v>23</v>
      </c>
      <c r="K17" s="7">
        <v>0</v>
      </c>
      <c r="L17" s="8">
        <f t="shared" si="0"/>
        <v>0</v>
      </c>
      <c r="M17" s="27">
        <v>68</v>
      </c>
      <c r="N17" s="13">
        <f>27/28</f>
        <v>0.9642857142857143</v>
      </c>
    </row>
    <row r="18" spans="1:14" s="9" customFormat="1" x14ac:dyDescent="0.3">
      <c r="A18" s="21" t="s">
        <v>41</v>
      </c>
      <c r="B18" s="7" t="s">
        <v>46</v>
      </c>
      <c r="C18" s="7" t="s">
        <v>44</v>
      </c>
      <c r="D18" s="7" t="s">
        <v>35</v>
      </c>
      <c r="E18" s="7">
        <v>28</v>
      </c>
      <c r="F18" s="7">
        <v>23</v>
      </c>
      <c r="G18" s="7"/>
      <c r="H18" s="7"/>
      <c r="I18" s="7">
        <v>5</v>
      </c>
      <c r="J18" s="7"/>
      <c r="K18" s="7">
        <v>0</v>
      </c>
      <c r="L18" s="8">
        <f t="shared" si="0"/>
        <v>0</v>
      </c>
      <c r="M18" s="27">
        <v>68</v>
      </c>
      <c r="N18" s="13">
        <f>23/28</f>
        <v>0.8214285714285714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/>
      <c r="F26" s="15"/>
      <c r="G26" s="15"/>
      <c r="H26" s="16"/>
      <c r="I26" s="15"/>
      <c r="J26" s="16"/>
      <c r="K26" s="15"/>
      <c r="L26" s="16"/>
      <c r="M26" s="15"/>
      <c r="N26" s="17"/>
    </row>
    <row r="28" spans="1:14" ht="120" customHeight="1" x14ac:dyDescent="0.3">
      <c r="A28" s="47" t="s">
        <v>24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30" spans="1:14" x14ac:dyDescent="0.3">
      <c r="A30" s="10"/>
    </row>
    <row r="31" spans="1:14" x14ac:dyDescent="0.3">
      <c r="B31" s="48" t="s">
        <v>25</v>
      </c>
      <c r="C31" s="48"/>
      <c r="D31" s="48"/>
      <c r="G31" s="49" t="s">
        <v>26</v>
      </c>
      <c r="H31" s="49"/>
      <c r="I31" s="49"/>
      <c r="J31" s="49"/>
    </row>
    <row r="32" spans="1:14" ht="62.25" customHeight="1" x14ac:dyDescent="0.3">
      <c r="B32" s="50"/>
      <c r="C32" s="50"/>
      <c r="D32" s="50"/>
      <c r="G32" s="51"/>
      <c r="H32" s="51"/>
      <c r="I32" s="51"/>
      <c r="J32" s="51"/>
    </row>
    <row r="33" spans="1:10" hidden="1" x14ac:dyDescent="0.3">
      <c r="A33" s="45" t="e">
        <v>#REF!</v>
      </c>
      <c r="B33" s="45"/>
      <c r="C33" s="32"/>
      <c r="E33" s="45"/>
      <c r="F33" s="45"/>
      <c r="G33" s="45"/>
      <c r="H33" s="45"/>
    </row>
    <row r="34" spans="1:10" hidden="1" x14ac:dyDescent="0.3"/>
    <row r="35" spans="1:10" ht="45" customHeight="1" x14ac:dyDescent="0.3">
      <c r="B35" s="46" t="str">
        <f ca="1">B10</f>
        <v>L.I. SERGIO PELAYO VAQUERO</v>
      </c>
      <c r="C35" s="46"/>
      <c r="D35" s="46"/>
      <c r="E35" s="11"/>
      <c r="F35" s="11"/>
      <c r="G35" s="46" t="s">
        <v>34</v>
      </c>
      <c r="H35" s="46"/>
      <c r="I35" s="46"/>
      <c r="J35" s="46"/>
    </row>
  </sheetData>
  <mergeCells count="31"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B8:C8"/>
    <mergeCell ref="I8:K8"/>
    <mergeCell ref="L8:N8"/>
    <mergeCell ref="B1:N1"/>
    <mergeCell ref="A3:N3"/>
    <mergeCell ref="A5:N5"/>
    <mergeCell ref="A6:D6"/>
    <mergeCell ref="E6:H6"/>
    <mergeCell ref="N12:N13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0" zoomScale="115" zoomScaleNormal="85" zoomScaleSheetLayoutView="100" workbookViewId="0">
      <selection activeCell="D35" sqref="D35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3">
      <c r="A2" s="33"/>
      <c r="B2" s="33"/>
      <c r="C2" s="33"/>
      <c r="E2" s="33"/>
      <c r="F2" s="33"/>
      <c r="G2" s="33"/>
      <c r="H2" s="33"/>
      <c r="I2" s="33"/>
      <c r="J2" s="33"/>
      <c r="K2" s="33"/>
    </row>
    <row r="3" spans="1:14" x14ac:dyDescent="0.3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x14ac:dyDescent="0.3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3">
      <c r="A6" s="59" t="s">
        <v>30</v>
      </c>
      <c r="B6" s="59"/>
      <c r="C6" s="59"/>
      <c r="D6" s="59"/>
      <c r="E6" s="60" t="s">
        <v>28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ht="14.6" x14ac:dyDescent="0.4">
      <c r="A8" s="34" t="s">
        <v>2</v>
      </c>
      <c r="B8" s="51">
        <v>4</v>
      </c>
      <c r="C8" s="51"/>
      <c r="D8" s="12" t="s">
        <v>3</v>
      </c>
      <c r="E8" s="35">
        <v>4</v>
      </c>
      <c r="F8"/>
      <c r="G8" s="34" t="s">
        <v>4</v>
      </c>
      <c r="H8" s="35">
        <v>4</v>
      </c>
      <c r="I8" s="52" t="s">
        <v>5</v>
      </c>
      <c r="J8" s="52"/>
      <c r="K8" s="52"/>
      <c r="L8" s="51" t="s">
        <v>36</v>
      </c>
      <c r="M8" s="51"/>
      <c r="N8" s="51"/>
    </row>
    <row r="10" spans="1:14" x14ac:dyDescent="0.3">
      <c r="A10" s="34" t="s">
        <v>6</v>
      </c>
      <c r="B10" s="51" t="str">
        <f>'[1]1'!B10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37"/>
      <c r="C11" s="37"/>
      <c r="E11" s="37"/>
      <c r="F11" s="37"/>
      <c r="G11" s="37"/>
      <c r="H11" s="37"/>
      <c r="I11" s="37"/>
      <c r="J11" s="37"/>
      <c r="K11" s="37"/>
    </row>
    <row r="12" spans="1:14" x14ac:dyDescent="0.3">
      <c r="A12" s="53" t="s">
        <v>37</v>
      </c>
      <c r="B12" s="43" t="s">
        <v>8</v>
      </c>
      <c r="C12" s="43" t="s">
        <v>9</v>
      </c>
      <c r="D12" s="55" t="s">
        <v>10</v>
      </c>
      <c r="E12" s="55" t="s">
        <v>11</v>
      </c>
      <c r="F12" s="55" t="s">
        <v>12</v>
      </c>
      <c r="G12" s="55"/>
      <c r="H12" s="55" t="s">
        <v>13</v>
      </c>
      <c r="I12" s="55" t="s">
        <v>14</v>
      </c>
      <c r="J12" s="55" t="s">
        <v>15</v>
      </c>
      <c r="K12" s="55" t="s">
        <v>16</v>
      </c>
      <c r="L12" s="55" t="s">
        <v>17</v>
      </c>
      <c r="M12" s="55" t="s">
        <v>18</v>
      </c>
      <c r="N12" s="57" t="s">
        <v>19</v>
      </c>
    </row>
    <row r="13" spans="1:14" x14ac:dyDescent="0.3">
      <c r="A13" s="54"/>
      <c r="B13" s="44"/>
      <c r="C13" s="44"/>
      <c r="D13" s="56"/>
      <c r="E13" s="56"/>
      <c r="F13" s="36" t="s">
        <v>20</v>
      </c>
      <c r="G13" s="36" t="s">
        <v>21</v>
      </c>
      <c r="H13" s="56"/>
      <c r="I13" s="56"/>
      <c r="J13" s="56"/>
      <c r="K13" s="56"/>
      <c r="L13" s="56"/>
      <c r="M13" s="56"/>
      <c r="N13" s="58"/>
    </row>
    <row r="14" spans="1:14" s="9" customFormat="1" x14ac:dyDescent="0.3">
      <c r="A14" s="21" t="s">
        <v>38</v>
      </c>
      <c r="B14" s="7" t="s">
        <v>46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16" si="0">K14/E14</f>
        <v>0</v>
      </c>
      <c r="M14" s="20">
        <v>99</v>
      </c>
      <c r="N14" s="13">
        <f>29/31</f>
        <v>0.93548387096774188</v>
      </c>
    </row>
    <row r="15" spans="1:14" s="9" customFormat="1" x14ac:dyDescent="0.3">
      <c r="A15" s="21" t="s">
        <v>39</v>
      </c>
      <c r="B15" s="7" t="s">
        <v>46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0">
        <v>99</v>
      </c>
      <c r="N15" s="13">
        <f>32/34</f>
        <v>0.94117647058823528</v>
      </c>
    </row>
    <row r="16" spans="1:14" s="9" customFormat="1" x14ac:dyDescent="0.3">
      <c r="A16" s="21" t="s">
        <v>40</v>
      </c>
      <c r="B16" s="7" t="s">
        <v>46</v>
      </c>
      <c r="C16" s="7" t="s">
        <v>43</v>
      </c>
      <c r="D16" s="7" t="s">
        <v>29</v>
      </c>
      <c r="E16" s="7">
        <v>30</v>
      </c>
      <c r="F16" s="7">
        <v>30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0">
        <v>100</v>
      </c>
      <c r="N16" s="13">
        <f>30/30</f>
        <v>1</v>
      </c>
    </row>
    <row r="17" spans="1:14" s="9" customFormat="1" x14ac:dyDescent="0.3">
      <c r="A17" s="21" t="s">
        <v>41</v>
      </c>
      <c r="B17" s="7" t="s">
        <v>47</v>
      </c>
      <c r="C17" s="7" t="s">
        <v>44</v>
      </c>
      <c r="D17" s="7" t="s">
        <v>35</v>
      </c>
      <c r="E17" s="7">
        <v>28</v>
      </c>
      <c r="F17" s="7"/>
      <c r="G17" s="7" t="s">
        <v>23</v>
      </c>
      <c r="H17" s="7" t="s">
        <v>23</v>
      </c>
      <c r="I17" s="7" t="s">
        <v>23</v>
      </c>
      <c r="J17" s="7" t="s">
        <v>23</v>
      </c>
      <c r="K17" s="7" t="s">
        <v>23</v>
      </c>
      <c r="L17" s="8" t="s">
        <v>23</v>
      </c>
      <c r="M17" s="27">
        <v>68</v>
      </c>
      <c r="N17" s="13">
        <f>27/28</f>
        <v>0.9642857142857143</v>
      </c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ht="12.9" thickBot="1" x14ac:dyDescent="0.35">
      <c r="A25" s="14" t="s">
        <v>22</v>
      </c>
      <c r="B25" s="15" t="s">
        <v>23</v>
      </c>
      <c r="C25" s="15" t="s">
        <v>23</v>
      </c>
      <c r="D25" s="15" t="s">
        <v>23</v>
      </c>
      <c r="E25" s="15"/>
      <c r="F25" s="15"/>
      <c r="G25" s="15"/>
      <c r="H25" s="16"/>
      <c r="I25" s="15"/>
      <c r="J25" s="16"/>
      <c r="K25" s="15"/>
      <c r="L25" s="16"/>
      <c r="M25" s="15"/>
      <c r="N25" s="17"/>
    </row>
    <row r="27" spans="1:14" ht="120" customHeight="1" x14ac:dyDescent="0.3">
      <c r="A27" s="47" t="s">
        <v>24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9" spans="1:14" x14ac:dyDescent="0.3">
      <c r="A29" s="10"/>
    </row>
    <row r="30" spans="1:14" x14ac:dyDescent="0.3">
      <c r="B30" s="48" t="s">
        <v>25</v>
      </c>
      <c r="C30" s="48"/>
      <c r="D30" s="48"/>
      <c r="G30" s="49" t="s">
        <v>26</v>
      </c>
      <c r="H30" s="49"/>
      <c r="I30" s="49"/>
      <c r="J30" s="49"/>
    </row>
    <row r="31" spans="1:14" ht="62.25" customHeight="1" x14ac:dyDescent="0.3">
      <c r="B31" s="50"/>
      <c r="C31" s="50"/>
      <c r="D31" s="50"/>
      <c r="G31" s="51"/>
      <c r="H31" s="51"/>
      <c r="I31" s="51"/>
      <c r="J31" s="51"/>
    </row>
    <row r="32" spans="1:14" hidden="1" x14ac:dyDescent="0.3">
      <c r="A32" s="45" t="e">
        <v>#REF!</v>
      </c>
      <c r="B32" s="45"/>
      <c r="C32" s="37"/>
      <c r="E32" s="45"/>
      <c r="F32" s="45"/>
      <c r="G32" s="45"/>
      <c r="H32" s="45"/>
    </row>
    <row r="33" spans="2:10" hidden="1" x14ac:dyDescent="0.3"/>
    <row r="34" spans="2:10" ht="45" customHeight="1" x14ac:dyDescent="0.3">
      <c r="B34" s="46" t="str">
        <f>B10</f>
        <v>L.I. SERGIO PELAYO VAQUERO</v>
      </c>
      <c r="C34" s="46"/>
      <c r="D34" s="46"/>
      <c r="E34" s="11"/>
      <c r="F34" s="11"/>
      <c r="G34" s="46" t="s">
        <v>34</v>
      </c>
      <c r="H34" s="46"/>
      <c r="I34" s="46"/>
      <c r="J34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4:D34"/>
    <mergeCell ref="G34:J34"/>
    <mergeCell ref="A27:N27"/>
    <mergeCell ref="B30:D30"/>
    <mergeCell ref="G30:J30"/>
    <mergeCell ref="B31:D31"/>
    <mergeCell ref="G31:J31"/>
    <mergeCell ref="A32:B32"/>
    <mergeCell ref="E32:H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3"/>
  <sheetViews>
    <sheetView tabSelected="1" topLeftCell="A11" zoomScale="97" zoomScaleNormal="100" zoomScaleSheetLayoutView="100" workbookViewId="0">
      <selection activeCell="B21" sqref="B21"/>
    </sheetView>
  </sheetViews>
  <sheetFormatPr baseColWidth="10" defaultColWidth="11.3828125" defaultRowHeight="12.45" x14ac:dyDescent="0.3"/>
  <cols>
    <col min="1" max="1" width="13.765625" style="1" customWidth="1"/>
    <col min="2" max="16384" width="11.3828125" style="1"/>
  </cols>
  <sheetData>
    <row r="1" spans="1:15" ht="14.15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x14ac:dyDescent="0.3">
      <c r="A2" s="38"/>
      <c r="B2" s="38"/>
      <c r="C2" s="38"/>
      <c r="E2" s="38"/>
      <c r="F2" s="38"/>
      <c r="G2" s="38"/>
      <c r="H2" s="38"/>
      <c r="I2" s="38"/>
      <c r="J2" s="38"/>
      <c r="K2" s="38"/>
    </row>
    <row r="3" spans="1:15" x14ac:dyDescent="0.3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5" x14ac:dyDescent="0.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5" x14ac:dyDescent="0.3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5" x14ac:dyDescent="0.3">
      <c r="A6" s="59" t="s">
        <v>30</v>
      </c>
      <c r="B6" s="59"/>
      <c r="C6" s="59"/>
      <c r="D6" s="59"/>
      <c r="E6" s="60" t="s">
        <v>28</v>
      </c>
      <c r="F6" s="60"/>
      <c r="G6" s="60"/>
      <c r="H6" s="60"/>
      <c r="I6" s="3"/>
      <c r="J6" s="3"/>
      <c r="K6" s="3"/>
      <c r="L6" s="3"/>
      <c r="M6" s="3"/>
      <c r="N6" s="3"/>
    </row>
    <row r="7" spans="1:15" x14ac:dyDescent="0.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5" ht="24.9" x14ac:dyDescent="0.4">
      <c r="A8" s="39" t="s">
        <v>2</v>
      </c>
      <c r="B8" s="51">
        <v>4</v>
      </c>
      <c r="C8" s="51"/>
      <c r="D8" s="12" t="s">
        <v>3</v>
      </c>
      <c r="E8" s="40">
        <v>4</v>
      </c>
      <c r="F8"/>
      <c r="G8" s="39" t="s">
        <v>4</v>
      </c>
      <c r="H8" s="40">
        <v>4</v>
      </c>
      <c r="I8" s="52" t="s">
        <v>5</v>
      </c>
      <c r="J8" s="52"/>
      <c r="K8" s="52"/>
      <c r="L8" s="51" t="s">
        <v>36</v>
      </c>
      <c r="M8" s="51"/>
      <c r="N8" s="51"/>
    </row>
    <row r="10" spans="1:15" x14ac:dyDescent="0.3">
      <c r="A10" s="39" t="s">
        <v>6</v>
      </c>
      <c r="B10" s="51" t="s">
        <v>48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5" ht="12.9" thickBot="1" x14ac:dyDescent="0.35">
      <c r="B11" s="42"/>
      <c r="C11" s="42"/>
      <c r="E11" s="42"/>
      <c r="F11" s="42"/>
      <c r="G11" s="42"/>
      <c r="H11" s="42"/>
      <c r="I11" s="42"/>
      <c r="J11" s="42"/>
      <c r="K11" s="42"/>
    </row>
    <row r="12" spans="1:15" x14ac:dyDescent="0.3">
      <c r="A12" s="53" t="s">
        <v>37</v>
      </c>
      <c r="B12" s="43" t="s">
        <v>8</v>
      </c>
      <c r="C12" s="43" t="s">
        <v>9</v>
      </c>
      <c r="D12" s="55" t="s">
        <v>10</v>
      </c>
      <c r="E12" s="55" t="s">
        <v>11</v>
      </c>
      <c r="F12" s="55" t="s">
        <v>12</v>
      </c>
      <c r="G12" s="55"/>
      <c r="H12" s="55" t="s">
        <v>13</v>
      </c>
      <c r="I12" s="55" t="s">
        <v>14</v>
      </c>
      <c r="J12" s="55" t="s">
        <v>15</v>
      </c>
      <c r="K12" s="55" t="s">
        <v>16</v>
      </c>
      <c r="L12" s="55" t="s">
        <v>17</v>
      </c>
      <c r="M12" s="55" t="s">
        <v>18</v>
      </c>
      <c r="N12" s="57" t="s">
        <v>19</v>
      </c>
    </row>
    <row r="13" spans="1:15" x14ac:dyDescent="0.3">
      <c r="A13" s="54"/>
      <c r="B13" s="44"/>
      <c r="C13" s="44"/>
      <c r="D13" s="56"/>
      <c r="E13" s="56"/>
      <c r="F13" s="41" t="s">
        <v>20</v>
      </c>
      <c r="G13" s="41" t="s">
        <v>21</v>
      </c>
      <c r="H13" s="56"/>
      <c r="I13" s="56"/>
      <c r="J13" s="56"/>
      <c r="K13" s="56"/>
      <c r="L13" s="56"/>
      <c r="M13" s="56"/>
      <c r="N13" s="58"/>
    </row>
    <row r="14" spans="1:15" ht="24.9" x14ac:dyDescent="0.3">
      <c r="A14" s="21" t="s">
        <v>38</v>
      </c>
      <c r="B14" s="7" t="s">
        <v>47</v>
      </c>
      <c r="C14" s="7" t="s">
        <v>42</v>
      </c>
      <c r="D14" s="7" t="s">
        <v>29</v>
      </c>
      <c r="E14" s="7">
        <v>31</v>
      </c>
      <c r="F14" s="7" t="s">
        <v>23</v>
      </c>
      <c r="G14" s="7" t="s">
        <v>23</v>
      </c>
      <c r="H14" s="7" t="s">
        <v>23</v>
      </c>
      <c r="I14" s="7" t="s">
        <v>23</v>
      </c>
      <c r="J14" s="7" t="s">
        <v>23</v>
      </c>
      <c r="K14" s="7" t="s">
        <v>23</v>
      </c>
      <c r="L14" s="7" t="s">
        <v>23</v>
      </c>
      <c r="M14" s="7" t="s">
        <v>23</v>
      </c>
      <c r="N14" s="7" t="s">
        <v>23</v>
      </c>
      <c r="O14" s="9"/>
    </row>
    <row r="15" spans="1:15" ht="37.299999999999997" x14ac:dyDescent="0.3">
      <c r="A15" s="21" t="s">
        <v>39</v>
      </c>
      <c r="B15" s="7" t="s">
        <v>49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ref="L15:L16" si="0">K15/E15</f>
        <v>0</v>
      </c>
      <c r="M15" s="20">
        <v>99</v>
      </c>
      <c r="N15" s="13">
        <f t="shared" ref="N15:N16" si="1">32/34</f>
        <v>0.94117647058823528</v>
      </c>
      <c r="O15" s="9"/>
    </row>
    <row r="16" spans="1:15" ht="37.299999999999997" x14ac:dyDescent="0.3">
      <c r="A16" s="21" t="s">
        <v>39</v>
      </c>
      <c r="B16" s="7" t="s">
        <v>50</v>
      </c>
      <c r="C16" s="7" t="s">
        <v>42</v>
      </c>
      <c r="D16" s="7" t="s">
        <v>29</v>
      </c>
      <c r="E16" s="7">
        <v>34</v>
      </c>
      <c r="F16" s="7">
        <v>34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0">
        <v>99</v>
      </c>
      <c r="N16" s="13">
        <f t="shared" si="1"/>
        <v>0.94117647058823528</v>
      </c>
      <c r="O16" s="9"/>
    </row>
    <row r="17" spans="1:15" ht="37.299999999999997" x14ac:dyDescent="0.3">
      <c r="A17" s="21" t="s">
        <v>39</v>
      </c>
      <c r="B17" s="7" t="s">
        <v>51</v>
      </c>
      <c r="C17" s="7" t="s">
        <v>42</v>
      </c>
      <c r="D17" s="7" t="s">
        <v>29</v>
      </c>
      <c r="E17" s="7">
        <v>34</v>
      </c>
      <c r="F17" s="7">
        <v>34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ref="L17:L18" si="2">K17/E17</f>
        <v>0</v>
      </c>
      <c r="M17" s="20">
        <v>99</v>
      </c>
      <c r="N17" s="13">
        <f>32/34</f>
        <v>0.94117647058823528</v>
      </c>
      <c r="O17" s="9"/>
    </row>
    <row r="18" spans="1:15" ht="49.75" x14ac:dyDescent="0.3">
      <c r="A18" s="21" t="s">
        <v>40</v>
      </c>
      <c r="B18" s="7" t="s">
        <v>49</v>
      </c>
      <c r="C18" s="7" t="s">
        <v>43</v>
      </c>
      <c r="D18" s="7" t="s">
        <v>29</v>
      </c>
      <c r="E18" s="7">
        <v>30</v>
      </c>
      <c r="F18" s="7">
        <v>30</v>
      </c>
      <c r="G18" s="7" t="s">
        <v>23</v>
      </c>
      <c r="H18" s="7" t="s">
        <v>23</v>
      </c>
      <c r="I18" s="7">
        <v>0</v>
      </c>
      <c r="J18" s="7" t="s">
        <v>23</v>
      </c>
      <c r="K18" s="7">
        <v>0</v>
      </c>
      <c r="L18" s="8">
        <f t="shared" si="2"/>
        <v>0</v>
      </c>
      <c r="M18" s="20">
        <v>100</v>
      </c>
      <c r="N18" s="13">
        <f>30/30</f>
        <v>1</v>
      </c>
      <c r="O18" s="9"/>
    </row>
    <row r="19" spans="1:15" ht="24.9" x14ac:dyDescent="0.3">
      <c r="A19" s="21" t="s">
        <v>41</v>
      </c>
      <c r="B19" s="7" t="s">
        <v>49</v>
      </c>
      <c r="C19" s="7" t="s">
        <v>44</v>
      </c>
      <c r="D19" s="7" t="s">
        <v>35</v>
      </c>
      <c r="E19" s="7">
        <v>28</v>
      </c>
      <c r="F19" s="7">
        <v>7</v>
      </c>
      <c r="G19" s="7" t="s">
        <v>23</v>
      </c>
      <c r="H19" s="7" t="s">
        <v>23</v>
      </c>
      <c r="I19" s="7">
        <v>21</v>
      </c>
      <c r="J19" s="7" t="s">
        <v>23</v>
      </c>
      <c r="K19" s="7">
        <v>0</v>
      </c>
      <c r="L19" s="8">
        <f t="shared" ref="L19" si="3">K19/E19</f>
        <v>0</v>
      </c>
      <c r="M19" s="27">
        <v>17.5</v>
      </c>
      <c r="N19" s="13">
        <f>7/28</f>
        <v>0.25</v>
      </c>
      <c r="O19" s="9"/>
    </row>
    <row r="20" spans="1:15" ht="24.9" x14ac:dyDescent="0.3">
      <c r="A20" s="21" t="s">
        <v>41</v>
      </c>
      <c r="B20" s="7" t="s">
        <v>50</v>
      </c>
      <c r="C20" s="7" t="s">
        <v>44</v>
      </c>
      <c r="D20" s="7" t="s">
        <v>35</v>
      </c>
      <c r="E20" s="7">
        <v>28</v>
      </c>
      <c r="F20" s="7">
        <v>7</v>
      </c>
      <c r="G20" s="7" t="s">
        <v>23</v>
      </c>
      <c r="H20" s="7" t="s">
        <v>23</v>
      </c>
      <c r="I20" s="7">
        <v>21</v>
      </c>
      <c r="J20" s="7" t="s">
        <v>23</v>
      </c>
      <c r="K20" s="7">
        <v>0</v>
      </c>
      <c r="L20" s="8">
        <f t="shared" ref="L20" si="4">K20/E20</f>
        <v>0</v>
      </c>
      <c r="M20" s="27">
        <v>17.5</v>
      </c>
      <c r="N20" s="13">
        <f>7/28</f>
        <v>0.25</v>
      </c>
      <c r="O20" s="9"/>
    </row>
    <row r="21" spans="1:15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  <c r="O21" s="9"/>
    </row>
    <row r="22" spans="1:15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  <c r="O22" s="9"/>
    </row>
    <row r="23" spans="1:15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  <c r="O23" s="9"/>
    </row>
    <row r="24" spans="1:15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  <c r="O24" s="9"/>
    </row>
    <row r="25" spans="1:15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  <c r="O25" s="9"/>
    </row>
    <row r="26" spans="1:15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  <c r="O26" s="9"/>
    </row>
    <row r="27" spans="1:15" ht="12.9" thickBot="1" x14ac:dyDescent="0.35">
      <c r="A27" s="14" t="s">
        <v>22</v>
      </c>
      <c r="B27" s="15" t="s">
        <v>23</v>
      </c>
      <c r="C27" s="15" t="s">
        <v>23</v>
      </c>
      <c r="D27" s="15" t="s">
        <v>23</v>
      </c>
      <c r="E27" s="15"/>
      <c r="F27" s="15"/>
      <c r="G27" s="15"/>
      <c r="H27" s="16"/>
      <c r="I27" s="15"/>
      <c r="J27" s="16"/>
      <c r="K27" s="15"/>
      <c r="L27" s="16"/>
      <c r="M27" s="15"/>
      <c r="N27" s="17"/>
    </row>
    <row r="29" spans="1:15" ht="20.149999999999999" customHeight="1" x14ac:dyDescent="0.3">
      <c r="A29" s="1" t="s">
        <v>60</v>
      </c>
    </row>
    <row r="30" spans="1:15" x14ac:dyDescent="0.3">
      <c r="A30" s="1" t="s">
        <v>52</v>
      </c>
    </row>
    <row r="31" spans="1:15" x14ac:dyDescent="0.3">
      <c r="A31" s="1" t="s">
        <v>53</v>
      </c>
    </row>
    <row r="32" spans="1:15" x14ac:dyDescent="0.3">
      <c r="A32" s="1" t="s">
        <v>54</v>
      </c>
    </row>
    <row r="33" spans="1:10" x14ac:dyDescent="0.3">
      <c r="A33" s="1" t="s">
        <v>55</v>
      </c>
    </row>
    <row r="34" spans="1:10" x14ac:dyDescent="0.3">
      <c r="A34" s="1" t="s">
        <v>56</v>
      </c>
    </row>
    <row r="35" spans="1:10" x14ac:dyDescent="0.3">
      <c r="A35" s="1" t="s">
        <v>57</v>
      </c>
    </row>
    <row r="36" spans="1:10" x14ac:dyDescent="0.3">
      <c r="A36" s="1" t="s">
        <v>58</v>
      </c>
    </row>
    <row r="37" spans="1:10" x14ac:dyDescent="0.3">
      <c r="A37" s="1" t="s">
        <v>59</v>
      </c>
    </row>
    <row r="39" spans="1:10" x14ac:dyDescent="0.3">
      <c r="B39" s="48" t="s">
        <v>25</v>
      </c>
      <c r="C39" s="48"/>
      <c r="D39" s="48"/>
      <c r="G39" s="49" t="s">
        <v>26</v>
      </c>
      <c r="H39" s="49"/>
      <c r="I39" s="49"/>
      <c r="J39" s="49"/>
    </row>
    <row r="40" spans="1:10" x14ac:dyDescent="0.3">
      <c r="B40" s="50"/>
      <c r="C40" s="50"/>
      <c r="D40" s="50"/>
      <c r="G40" s="51"/>
      <c r="H40" s="51"/>
      <c r="I40" s="51"/>
      <c r="J40" s="51"/>
    </row>
    <row r="41" spans="1:10" x14ac:dyDescent="0.3">
      <c r="A41" s="45" t="e">
        <v>#REF!</v>
      </c>
      <c r="B41" s="45"/>
      <c r="C41" s="42"/>
      <c r="E41" s="45"/>
      <c r="F41" s="45"/>
      <c r="G41" s="45"/>
      <c r="H41" s="45"/>
    </row>
    <row r="43" spans="1:10" x14ac:dyDescent="0.3">
      <c r="B43" s="46" t="str">
        <f>B18</f>
        <v>IV</v>
      </c>
      <c r="C43" s="46"/>
      <c r="D43" s="46"/>
      <c r="E43" s="11"/>
      <c r="F43" s="11"/>
      <c r="G43" s="46" t="s">
        <v>34</v>
      </c>
      <c r="H43" s="46"/>
      <c r="I43" s="46"/>
      <c r="J43" s="46"/>
    </row>
  </sheetData>
  <mergeCells count="30">
    <mergeCell ref="B43:D43"/>
    <mergeCell ref="G43:J43"/>
    <mergeCell ref="B39:D39"/>
    <mergeCell ref="G39:J39"/>
    <mergeCell ref="B40:D40"/>
    <mergeCell ref="G40:J40"/>
    <mergeCell ref="A41:B41"/>
    <mergeCell ref="E41:H41"/>
    <mergeCell ref="J12:J13"/>
    <mergeCell ref="K12:K13"/>
    <mergeCell ref="L12:L13"/>
    <mergeCell ref="M12:M13"/>
    <mergeCell ref="N12:N13"/>
    <mergeCell ref="B1:N1"/>
    <mergeCell ref="A3:N3"/>
    <mergeCell ref="A5:N5"/>
    <mergeCell ref="A6:D6"/>
    <mergeCell ref="E6:H6"/>
    <mergeCell ref="B8:C8"/>
    <mergeCell ref="I8:K8"/>
    <mergeCell ref="L8:N8"/>
    <mergeCell ref="A12:A13"/>
    <mergeCell ref="B12:B13"/>
    <mergeCell ref="C12:C13"/>
    <mergeCell ref="D12:D13"/>
    <mergeCell ref="E12:E13"/>
    <mergeCell ref="B10:L10"/>
    <mergeCell ref="F12:G12"/>
    <mergeCell ref="H12:H13"/>
    <mergeCell ref="I12:I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21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9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3">
      <c r="A6" s="59" t="s">
        <v>30</v>
      </c>
      <c r="B6" s="59"/>
      <c r="C6" s="59"/>
      <c r="D6" s="59"/>
      <c r="E6" s="60" t="s">
        <v>28</v>
      </c>
      <c r="F6" s="60"/>
      <c r="G6" s="60"/>
      <c r="H6" s="60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51">
        <v>1</v>
      </c>
      <c r="C8" s="51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52" t="s">
        <v>5</v>
      </c>
      <c r="J8" s="52"/>
      <c r="K8" s="52"/>
      <c r="L8" s="51" t="s">
        <v>32</v>
      </c>
      <c r="M8" s="51"/>
      <c r="N8" s="51"/>
    </row>
    <row r="10" spans="1:14" x14ac:dyDescent="0.3">
      <c r="A10" s="4" t="s">
        <v>6</v>
      </c>
      <c r="B10" s="51" t="str">
        <f ca="1">'1'!B10</f>
        <v>L.I. SERGIO PELAYO VAQUERO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53" t="s">
        <v>7</v>
      </c>
      <c r="B12" s="43" t="s">
        <v>8</v>
      </c>
      <c r="C12" s="43" t="s">
        <v>9</v>
      </c>
      <c r="D12" s="55" t="s">
        <v>10</v>
      </c>
      <c r="E12" s="55" t="s">
        <v>11</v>
      </c>
      <c r="F12" s="55" t="s">
        <v>12</v>
      </c>
      <c r="G12" s="55"/>
      <c r="H12" s="55" t="s">
        <v>13</v>
      </c>
      <c r="I12" s="55" t="s">
        <v>14</v>
      </c>
      <c r="J12" s="55" t="s">
        <v>15</v>
      </c>
      <c r="K12" s="55" t="s">
        <v>16</v>
      </c>
      <c r="L12" s="55" t="s">
        <v>17</v>
      </c>
      <c r="M12" s="55" t="s">
        <v>18</v>
      </c>
      <c r="N12" s="57" t="s">
        <v>19</v>
      </c>
    </row>
    <row r="13" spans="1:14" x14ac:dyDescent="0.3">
      <c r="A13" s="54"/>
      <c r="B13" s="44"/>
      <c r="C13" s="44"/>
      <c r="D13" s="56"/>
      <c r="E13" s="56"/>
      <c r="F13" s="6" t="s">
        <v>20</v>
      </c>
      <c r="G13" s="6" t="s">
        <v>21</v>
      </c>
      <c r="H13" s="56"/>
      <c r="I13" s="56"/>
      <c r="J13" s="56"/>
      <c r="K13" s="56"/>
      <c r="L13" s="56"/>
      <c r="M13" s="56"/>
      <c r="N13" s="58"/>
    </row>
    <row r="14" spans="1:14" s="9" customFormat="1" x14ac:dyDescent="0.3">
      <c r="A14" s="21"/>
      <c r="B14" s="7"/>
      <c r="C14" s="7"/>
      <c r="D14" s="7"/>
      <c r="E14" s="7"/>
      <c r="F14" s="7"/>
      <c r="G14" s="19" t="s">
        <v>23</v>
      </c>
      <c r="H14" s="8" t="s">
        <v>23</v>
      </c>
      <c r="I14" s="7"/>
      <c r="J14" s="8"/>
      <c r="K14" s="7"/>
      <c r="L14" s="8"/>
      <c r="M14" s="20"/>
      <c r="N14" s="13"/>
    </row>
    <row r="15" spans="1:14" s="9" customFormat="1" x14ac:dyDescent="0.3">
      <c r="A15" s="21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0"/>
      <c r="N15" s="13"/>
    </row>
    <row r="16" spans="1:14" s="9" customFormat="1" x14ac:dyDescent="0.3">
      <c r="A16" s="21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0"/>
      <c r="N16" s="13"/>
    </row>
    <row r="17" spans="1:14" s="9" customFormat="1" x14ac:dyDescent="0.3">
      <c r="A17" s="21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7"/>
      <c r="N17" s="13"/>
    </row>
    <row r="18" spans="1:14" s="9" customFormat="1" x14ac:dyDescent="0.3">
      <c r="A18" s="21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47" t="s">
        <v>24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</row>
    <row r="32" spans="1:14" x14ac:dyDescent="0.3">
      <c r="A32" s="10"/>
    </row>
    <row r="33" spans="1:10" x14ac:dyDescent="0.3">
      <c r="B33" s="48" t="s">
        <v>25</v>
      </c>
      <c r="C33" s="48"/>
      <c r="D33" s="48"/>
      <c r="G33" s="49" t="s">
        <v>26</v>
      </c>
      <c r="H33" s="49"/>
      <c r="I33" s="49"/>
      <c r="J33" s="49"/>
    </row>
    <row r="34" spans="1:10" ht="62.25" customHeight="1" x14ac:dyDescent="0.3">
      <c r="B34" s="50"/>
      <c r="C34" s="50"/>
      <c r="D34" s="50"/>
      <c r="G34" s="51"/>
      <c r="H34" s="51"/>
      <c r="I34" s="51"/>
      <c r="J34" s="51"/>
    </row>
    <row r="35" spans="1:10" hidden="1" x14ac:dyDescent="0.3">
      <c r="A35" s="45" t="e">
        <v>#REF!</v>
      </c>
      <c r="B35" s="45"/>
      <c r="C35" s="5"/>
      <c r="E35" s="45"/>
      <c r="F35" s="45"/>
      <c r="G35" s="45"/>
      <c r="H35" s="45"/>
    </row>
    <row r="36" spans="1:10" hidden="1" x14ac:dyDescent="0.3"/>
    <row r="37" spans="1:10" ht="45" customHeight="1" x14ac:dyDescent="0.3">
      <c r="B37" s="46" t="str">
        <f ca="1">B10</f>
        <v>L.I. SERGIO PELAYO VAQUERO</v>
      </c>
      <c r="C37" s="46"/>
      <c r="D37" s="46"/>
      <c r="E37" s="11"/>
      <c r="F37" s="11"/>
      <c r="G37" s="46" t="s">
        <v>31</v>
      </c>
      <c r="H37" s="46"/>
      <c r="I37" s="46"/>
      <c r="J37" s="4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2025-06-06T04:09:22Z</dcterms:modified>
  <cp:category/>
  <cp:contentStatus/>
</cp:coreProperties>
</file>