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EDDD60D8-8B1F-4086-9BF0-B29A6965F19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D17" i="24"/>
  <c r="C17" i="25"/>
  <c r="C16" i="25"/>
  <c r="C15" i="25"/>
  <c r="C14" i="25"/>
  <c r="A16" i="23"/>
  <c r="A15" i="23"/>
  <c r="A14" i="23"/>
  <c r="B37" i="25" l="1"/>
  <c r="N28" i="25"/>
  <c r="M28" i="25"/>
  <c r="K28" i="25"/>
  <c r="G28" i="25"/>
  <c r="F28" i="25"/>
  <c r="L17" i="25"/>
  <c r="L16" i="25"/>
  <c r="J16" i="25"/>
  <c r="A16" i="25"/>
  <c r="L15" i="25"/>
  <c r="B10" i="25"/>
  <c r="E8" i="25"/>
  <c r="N28" i="24"/>
  <c r="M28" i="24"/>
  <c r="K28" i="24"/>
  <c r="F28" i="24"/>
  <c r="L17" i="24"/>
  <c r="I17" i="24"/>
  <c r="C17" i="24"/>
  <c r="A17" i="24"/>
  <c r="L16" i="24"/>
  <c r="C16" i="24"/>
  <c r="A16" i="24"/>
  <c r="L15" i="24"/>
  <c r="I15" i="24"/>
  <c r="C15" i="24"/>
  <c r="A15" i="24"/>
  <c r="L14" i="24"/>
  <c r="E28" i="24"/>
  <c r="C14" i="24"/>
  <c r="A14" i="24"/>
  <c r="B10" i="24"/>
  <c r="B37" i="24" s="1"/>
  <c r="L8" i="24"/>
  <c r="H8" i="24"/>
  <c r="E8" i="24"/>
  <c r="B37" i="23"/>
  <c r="N28" i="23"/>
  <c r="M28" i="23"/>
  <c r="K28" i="23"/>
  <c r="F28" i="23"/>
  <c r="L16" i="23"/>
  <c r="L15" i="23"/>
  <c r="L14" i="23"/>
  <c r="E28" i="23"/>
  <c r="B10" i="23"/>
  <c r="L8" i="23"/>
  <c r="H8" i="23"/>
  <c r="E8" i="23"/>
  <c r="K28" i="22"/>
  <c r="E28" i="22"/>
  <c r="L16" i="22"/>
  <c r="A16" i="22"/>
  <c r="L15" i="22"/>
  <c r="A15" i="22"/>
  <c r="L14" i="22"/>
  <c r="A14" i="22"/>
  <c r="B10" i="22"/>
  <c r="B37" i="22" s="1"/>
  <c r="L8" i="22"/>
  <c r="E8" i="22"/>
  <c r="B37" i="10"/>
  <c r="N28" i="10"/>
  <c r="M28" i="10"/>
  <c r="K28" i="10"/>
  <c r="F28" i="10"/>
  <c r="E28" i="10"/>
  <c r="L16" i="10"/>
  <c r="I16" i="10"/>
  <c r="L15" i="10"/>
  <c r="I15" i="10"/>
  <c r="L14" i="10"/>
  <c r="L28" i="23" l="1"/>
  <c r="L28" i="22"/>
  <c r="I28" i="10"/>
  <c r="L28" i="10"/>
  <c r="E28" i="25"/>
  <c r="I28" i="25" s="1"/>
  <c r="J28" i="25" s="1"/>
  <c r="I28" i="24"/>
  <c r="H28" i="24"/>
  <c r="L28" i="24"/>
  <c r="J15" i="25"/>
  <c r="J17" i="25"/>
  <c r="I16" i="24"/>
  <c r="H16" i="25"/>
  <c r="L28" i="25" l="1"/>
  <c r="H28" i="25"/>
  <c r="D14" i="23" l="1"/>
  <c r="D14" i="22"/>
  <c r="D14" i="25"/>
  <c r="D15" i="23"/>
  <c r="D15" i="25"/>
  <c r="D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<sst xmlns="http://schemas.openxmlformats.org/spreadsheetml/2006/main" count="211" uniqueCount="53">
  <si>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</si>
  <si>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</si>
  <si>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</si>
  <si>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</si>
  <si>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</si>
  <si>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</si>
  <si>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</si>
  <si>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</si>
  <si>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</si>
  <si>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</si>
  <si>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</si>
  <si>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</si>
  <si>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</si>
  <si>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</si>
  <si>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</si>
  <si>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</si>
  <si>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</si>
  <si>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</si>
  <si>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</si>
  <si>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</si>
  <si>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</si>
  <si>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</si>
  <si>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</si>
  <si>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</si>
  <si>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</si>
  <si>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</si>
  <si>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</si>
  <si>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</si>
  <si>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</si>
  <si>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</si>
  <si>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</si>
  <si>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</si>
  <si>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</si>
  <si>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D.E. TONATIUH SOSME SANCHEZ</t>
  </si>
  <si>
    <t>ING. EDGAR ROMAN CARDENAS</t>
  </si>
  <si>
    <t>CALCULO VECTORIAL</t>
  </si>
  <si>
    <t>IIND</t>
  </si>
  <si>
    <t>ISIC</t>
  </si>
  <si>
    <t>II</t>
  </si>
  <si>
    <t>T</t>
  </si>
  <si>
    <t>IEME</t>
  </si>
  <si>
    <t>DEPARTAMENTO DE CIENCIAS BASICAS</t>
  </si>
  <si>
    <t>ING. TONATIUH SOSME SANCHEZ</t>
  </si>
  <si>
    <t>III</t>
  </si>
  <si>
    <t>IV</t>
  </si>
  <si>
    <t>MC. TONATIUH SOSME SANCHEZ</t>
  </si>
  <si>
    <t>AGOSTO-DICIEMBRE 2024</t>
  </si>
  <si>
    <t>FEBRERO-JUNIO 2025</t>
  </si>
  <si>
    <t>202 B</t>
  </si>
  <si>
    <t>202 A</t>
  </si>
  <si>
    <t>402 B</t>
  </si>
  <si>
    <t>ECUACIONES DIFERENCIALES</t>
  </si>
  <si>
    <t>DEPTO.DE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</si>
</sst>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2" zoomScale="77" zoomScaleNormal="85" zoomScaleSheetLayoutView="100" workbookViewId="0">
      <selection activeCell="S30" sqref="S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21" t="s">
        <v>47</v>
      </c>
      <c r="M8" s="21"/>
      <c r="N8" s="21"/>
      <c r="O8" s="21"/>
    </row>
    <row r="10" spans="1:15" x14ac:dyDescent="0.25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35</v>
      </c>
      <c r="B14" s="9" t="s">
        <v>21</v>
      </c>
      <c r="C14" s="9" t="s">
        <v>48</v>
      </c>
      <c r="D14" s="9" t="s">
        <v>40</v>
      </c>
      <c r="E14" s="9">
        <v>37</v>
      </c>
      <c r="F14" s="9">
        <v>1</v>
      </c>
      <c r="G14" s="9"/>
      <c r="H14" s="10"/>
      <c r="I14" s="9">
        <v>1</v>
      </c>
      <c r="J14" s="10"/>
      <c r="K14" s="9">
        <v>0</v>
      </c>
      <c r="L14" s="10">
        <f>K14/E14</f>
        <v>0</v>
      </c>
      <c r="M14" s="9">
        <v>4</v>
      </c>
      <c r="N14" s="15">
        <v>0.05</v>
      </c>
    </row>
    <row r="15" spans="1:15" s="11" customFormat="1" ht="26.4" x14ac:dyDescent="0.25">
      <c r="A15" s="9" t="s">
        <v>35</v>
      </c>
      <c r="B15" s="9" t="s">
        <v>21</v>
      </c>
      <c r="C15" s="9" t="s">
        <v>49</v>
      </c>
      <c r="D15" s="9" t="s">
        <v>40</v>
      </c>
      <c r="E15" s="9">
        <v>37</v>
      </c>
      <c r="F15" s="9">
        <v>1</v>
      </c>
      <c r="G15" s="9"/>
      <c r="H15" s="10"/>
      <c r="I15" s="9">
        <f>(E15-SUM(F15:G15))-K15</f>
        <v>36</v>
      </c>
      <c r="J15" s="10"/>
      <c r="K15" s="9">
        <v>0</v>
      </c>
      <c r="L15" s="10">
        <f>K15/E15</f>
        <v>0</v>
      </c>
      <c r="M15" s="9">
        <v>2</v>
      </c>
      <c r="N15" s="15">
        <v>0.03</v>
      </c>
    </row>
    <row r="16" spans="1:15" s="11" customFormat="1" ht="26.4" x14ac:dyDescent="0.25">
      <c r="A16" s="9" t="s">
        <v>51</v>
      </c>
      <c r="B16" s="9" t="s">
        <v>21</v>
      </c>
      <c r="C16" s="9" t="s">
        <v>50</v>
      </c>
      <c r="D16" s="9" t="s">
        <v>40</v>
      </c>
      <c r="E16" s="9">
        <v>25</v>
      </c>
      <c r="F16" s="9">
        <v>3</v>
      </c>
      <c r="G16" s="9"/>
      <c r="H16" s="10"/>
      <c r="I16" s="9">
        <f>(E16-SUM(F16:G16))-K16</f>
        <v>22</v>
      </c>
      <c r="J16" s="10"/>
      <c r="K16" s="9">
        <v>0</v>
      </c>
      <c r="L16" s="10">
        <f>K16/E16</f>
        <v>0</v>
      </c>
      <c r="M16" s="9">
        <v>8</v>
      </c>
      <c r="N16" s="15">
        <v>0.12</v>
      </c>
    </row>
    <row r="17" spans="1:18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5</v>
      </c>
      <c r="G28" s="17"/>
      <c r="H28" s="18"/>
      <c r="I28" s="17">
        <f>(E28-SUM(F28:G28))-K28</f>
        <v>94</v>
      </c>
      <c r="J28" s="18"/>
      <c r="K28" s="17">
        <f>SUM(K14:K27)</f>
        <v>0</v>
      </c>
      <c r="L28" s="18">
        <f>K28/E28</f>
        <v>0</v>
      </c>
      <c r="M28" s="17">
        <f>AVERAGE(M14:M27)</f>
        <v>4.666666666666667</v>
      </c>
      <c r="N28" s="19">
        <f>AVERAGE(N14:N27)</f>
        <v>6.6666666666666666E-2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90" zoomScaleNormal="90" zoomScaleSheetLayoutView="100" workbookViewId="0">
      <selection activeCell="M14" sqref="M14: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5">
        <v>3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38</v>
      </c>
      <c r="C14" s="9" t="s">
        <v>48</v>
      </c>
      <c r="D14" s="9" t="str">
        <f>'1'!D14</f>
        <v>IEME</v>
      </c>
      <c r="E14" s="9">
        <v>37</v>
      </c>
      <c r="F14" s="9">
        <v>11</v>
      </c>
      <c r="G14" s="9"/>
      <c r="H14" s="10"/>
      <c r="I14" s="9">
        <v>26</v>
      </c>
      <c r="J14" s="10"/>
      <c r="K14" s="9">
        <v>0</v>
      </c>
      <c r="L14" s="10">
        <f>K14/E14</f>
        <v>0</v>
      </c>
      <c r="M14" s="9">
        <v>25</v>
      </c>
      <c r="N14" s="15">
        <v>0.3</v>
      </c>
    </row>
    <row r="15" spans="1:14" s="11" customFormat="1" ht="26.4" x14ac:dyDescent="0.25">
      <c r="A15" s="9" t="str">
        <f>'1'!A15</f>
        <v>CALCULO VECTORIAL</v>
      </c>
      <c r="B15" s="9" t="s">
        <v>38</v>
      </c>
      <c r="C15" s="9" t="s">
        <v>49</v>
      </c>
      <c r="D15" s="9" t="str">
        <f>'1'!D15</f>
        <v>IEME</v>
      </c>
      <c r="E15" s="9">
        <v>37</v>
      </c>
      <c r="F15" s="9">
        <v>5</v>
      </c>
      <c r="G15" s="9"/>
      <c r="H15" s="10"/>
      <c r="I15" s="9">
        <v>32</v>
      </c>
      <c r="J15" s="10"/>
      <c r="K15" s="9">
        <v>0</v>
      </c>
      <c r="L15" s="10">
        <f>K15/E15</f>
        <v>0</v>
      </c>
      <c r="M15" s="9">
        <v>10</v>
      </c>
      <c r="N15" s="15">
        <v>0.13</v>
      </c>
    </row>
    <row r="16" spans="1:14" s="11" customFormat="1" ht="26.4" x14ac:dyDescent="0.25">
      <c r="A16" s="9" t="str">
        <f>'1'!A16</f>
        <v>ECUACIONES DIFERENCIALES</v>
      </c>
      <c r="B16" s="9" t="s">
        <v>38</v>
      </c>
      <c r="C16" s="9" t="s">
        <v>50</v>
      </c>
      <c r="D16" s="9" t="s">
        <v>40</v>
      </c>
      <c r="E16" s="9">
        <v>25</v>
      </c>
      <c r="F16" s="9">
        <v>5</v>
      </c>
      <c r="G16" s="9"/>
      <c r="H16" s="10"/>
      <c r="I16" s="9">
        <v>20</v>
      </c>
      <c r="J16" s="10"/>
      <c r="K16" s="9">
        <v>0</v>
      </c>
      <c r="L16" s="10">
        <f>K16/E16</f>
        <v>0</v>
      </c>
      <c r="M16" s="9">
        <v>14</v>
      </c>
      <c r="N16" s="15">
        <v>0.2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R10" sqref="R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52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43</v>
      </c>
      <c r="C14" s="9" t="s">
        <v>48</v>
      </c>
      <c r="D14" s="9" t="str">
        <f>'1'!D14</f>
        <v>IEME</v>
      </c>
      <c r="E14" s="9">
        <v>37</v>
      </c>
      <c r="F14" s="9">
        <v>11</v>
      </c>
      <c r="G14" s="9"/>
      <c r="H14" s="10"/>
      <c r="I14" s="9">
        <v>26</v>
      </c>
      <c r="J14" s="10"/>
      <c r="K14" s="9">
        <v>0</v>
      </c>
      <c r="L14" s="10">
        <f>K14/E14</f>
        <v>0</v>
      </c>
      <c r="M14" s="9">
        <v>25</v>
      </c>
      <c r="N14" s="15">
        <v>0.3</v>
      </c>
    </row>
    <row r="15" spans="1:14" s="11" customFormat="1" ht="26.4" x14ac:dyDescent="0.25">
      <c r="A15" s="9" t="str">
        <f>'1'!A15</f>
        <v>CALCULO VECTORIAL</v>
      </c>
      <c r="B15" s="9" t="s">
        <v>43</v>
      </c>
      <c r="C15" s="9" t="s">
        <v>49</v>
      </c>
      <c r="D15" s="9" t="str">
        <f>'1'!D15</f>
        <v>IEME</v>
      </c>
      <c r="E15" s="9">
        <v>37</v>
      </c>
      <c r="F15" s="9">
        <v>5</v>
      </c>
      <c r="G15" s="9"/>
      <c r="H15" s="10"/>
      <c r="I15" s="9">
        <v>32</v>
      </c>
      <c r="J15" s="10"/>
      <c r="K15" s="9">
        <v>0</v>
      </c>
      <c r="L15" s="10">
        <f>K15/E15</f>
        <v>0</v>
      </c>
      <c r="M15" s="9">
        <v>10</v>
      </c>
      <c r="N15" s="15">
        <v>0.13</v>
      </c>
    </row>
    <row r="16" spans="1:14" s="11" customFormat="1" ht="26.4" x14ac:dyDescent="0.25">
      <c r="A16" s="9" t="str">
        <f>'1'!A16</f>
        <v>ECUACIONES DIFERENCIALES</v>
      </c>
      <c r="B16" s="9" t="s">
        <v>43</v>
      </c>
      <c r="C16" s="9" t="s">
        <v>50</v>
      </c>
      <c r="D16" s="9" t="s">
        <v>40</v>
      </c>
      <c r="E16" s="9">
        <v>25</v>
      </c>
      <c r="F16" s="9">
        <v>5</v>
      </c>
      <c r="G16" s="9"/>
      <c r="H16" s="10"/>
      <c r="I16" s="9">
        <v>20</v>
      </c>
      <c r="J16" s="10"/>
      <c r="K16" s="9">
        <v>0</v>
      </c>
      <c r="L16" s="10">
        <f>K16/E16</f>
        <v>0</v>
      </c>
      <c r="M16" s="9">
        <v>14</v>
      </c>
      <c r="N16" s="15">
        <v>0.2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21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16.333333333333332</v>
      </c>
      <c r="N28" s="19">
        <f>AVERAGE(N14:N27)</f>
        <v>0.21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44</v>
      </c>
      <c r="C14" s="9" t="str">
        <f>'1'!C14</f>
        <v>202 B</v>
      </c>
      <c r="D14" s="9" t="s">
        <v>37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 t="s">
        <v>44</v>
      </c>
      <c r="C15" s="9" t="str">
        <f>'1'!C15</f>
        <v>202 A</v>
      </c>
      <c r="D15" s="9" t="s">
        <v>37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ECUACIONES DIFERENCIALES</v>
      </c>
      <c r="B16" s="9" t="s">
        <v>44</v>
      </c>
      <c r="C16" s="9" t="str">
        <f>'1'!C16</f>
        <v>402 B</v>
      </c>
      <c r="D16" s="9" t="str">
        <f>'1'!D16</f>
        <v>IEME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x14ac:dyDescent="0.25">
      <c r="A17" s="9">
        <f>'1'!A17</f>
        <v>0</v>
      </c>
      <c r="B17" s="9" t="s">
        <v>44</v>
      </c>
      <c r="C17" s="9">
        <f>'1'!C17</f>
        <v>0</v>
      </c>
      <c r="D17" s="9">
        <f>'1'!D17</f>
        <v>0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>
        <f>SUM(F28:G28)/E28</f>
        <v>1</v>
      </c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zoomScale="85" zoomScaleNormal="85" zoomScaleSheetLayoutView="100" workbookViewId="0">
      <selection activeCell="T1" sqref="T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v>1</v>
      </c>
      <c r="I8" s="33" t="s">
        <v>7</v>
      </c>
      <c r="J8" s="33"/>
      <c r="K8" s="33"/>
      <c r="L8" s="21" t="s">
        <v>46</v>
      </c>
      <c r="M8" s="21"/>
      <c r="N8" s="21"/>
      <c r="O8" s="21"/>
    </row>
    <row r="10" spans="1:15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35</v>
      </c>
      <c r="B14" s="9" t="s">
        <v>39</v>
      </c>
      <c r="C14" s="9" t="str">
        <f>'1'!C14</f>
        <v>202 B</v>
      </c>
      <c r="D14" s="9" t="str">
        <f>'1'!D14</f>
        <v>IEME</v>
      </c>
      <c r="E14" s="9">
        <v>16</v>
      </c>
      <c r="F14" s="9">
        <v>15</v>
      </c>
      <c r="G14" s="9">
        <v>1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70</v>
      </c>
      <c r="N14" s="15">
        <v>1</v>
      </c>
    </row>
    <row r="15" spans="1:15" s="11" customFormat="1" ht="26.4" x14ac:dyDescent="0.25">
      <c r="A15" s="9" t="s">
        <v>35</v>
      </c>
      <c r="B15" s="9" t="s">
        <v>39</v>
      </c>
      <c r="C15" s="9" t="str">
        <f>'1'!C15</f>
        <v>202 A</v>
      </c>
      <c r="D15" s="9" t="str">
        <f>'1'!D15</f>
        <v>IEME</v>
      </c>
      <c r="E15" s="9">
        <v>30</v>
      </c>
      <c r="F15" s="9">
        <v>30</v>
      </c>
      <c r="G15" s="9">
        <v>0</v>
      </c>
      <c r="H15" s="10">
        <v>1</v>
      </c>
      <c r="I15" s="9">
        <v>0</v>
      </c>
      <c r="J15" s="10">
        <f>I15/E15</f>
        <v>0</v>
      </c>
      <c r="K15" s="9">
        <v>0</v>
      </c>
      <c r="L15" s="10">
        <f>K15/E15</f>
        <v>0</v>
      </c>
      <c r="M15" s="9">
        <v>70</v>
      </c>
      <c r="N15" s="15">
        <v>1</v>
      </c>
    </row>
    <row r="16" spans="1:15" s="11" customFormat="1" ht="26.4" x14ac:dyDescent="0.25">
      <c r="A16" s="9" t="str">
        <f>'1'!A16</f>
        <v>ECUACIONES DIFERENCIALES</v>
      </c>
      <c r="B16" s="9" t="s">
        <v>39</v>
      </c>
      <c r="C16" s="9" t="str">
        <f>'1'!C16</f>
        <v>402 B</v>
      </c>
      <c r="D16" s="9" t="s">
        <v>40</v>
      </c>
      <c r="E16" s="9">
        <v>35</v>
      </c>
      <c r="F16" s="9">
        <v>33</v>
      </c>
      <c r="G16" s="9">
        <v>0</v>
      </c>
      <c r="H16" s="10">
        <f>F16/E16</f>
        <v>0.94285714285714284</v>
      </c>
      <c r="I16" s="9">
        <v>2</v>
      </c>
      <c r="J16" s="10">
        <f>I16/E16</f>
        <v>5.7142857142857141E-2</v>
      </c>
      <c r="K16" s="9">
        <v>2</v>
      </c>
      <c r="L16" s="10">
        <f>K16/E16</f>
        <v>5.7142857142857141E-2</v>
      </c>
      <c r="M16" s="9">
        <v>66</v>
      </c>
      <c r="N16" s="15">
        <v>0.94</v>
      </c>
    </row>
    <row r="17" spans="1:14" s="11" customFormat="1" x14ac:dyDescent="0.25">
      <c r="A17" s="9" t="s">
        <v>35</v>
      </c>
      <c r="B17" s="9" t="s">
        <v>39</v>
      </c>
      <c r="C17" s="9">
        <f>'1'!C17</f>
        <v>0</v>
      </c>
      <c r="D17" s="9" t="s">
        <v>36</v>
      </c>
      <c r="E17" s="9">
        <v>25</v>
      </c>
      <c r="F17" s="9">
        <v>16</v>
      </c>
      <c r="G17" s="9">
        <v>9</v>
      </c>
      <c r="H17" s="10">
        <v>1</v>
      </c>
      <c r="I17" s="9">
        <v>0</v>
      </c>
      <c r="J17" s="10">
        <f>I17/E17</f>
        <v>0</v>
      </c>
      <c r="K17" s="9">
        <v>0</v>
      </c>
      <c r="L17" s="10">
        <f>K17/E17</f>
        <v>0</v>
      </c>
      <c r="M17" s="9">
        <v>72</v>
      </c>
      <c r="N17" s="15">
        <v>0.12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94</v>
      </c>
      <c r="G28" s="17">
        <f>SUM(G14:G27)</f>
        <v>10</v>
      </c>
      <c r="H28" s="18">
        <f>SUM(F28:G28)/E28</f>
        <v>0.98113207547169812</v>
      </c>
      <c r="I28" s="17">
        <f>(E28-SUM(F28:G28))-K28</f>
        <v>0</v>
      </c>
      <c r="J28" s="18">
        <f>I28/E28</f>
        <v>0</v>
      </c>
      <c r="K28" s="17">
        <f>SUM(K14:K27)</f>
        <v>2</v>
      </c>
      <c r="L28" s="18">
        <f>K28/E28</f>
        <v>1.8867924528301886E-2</v>
      </c>
      <c r="M28" s="17">
        <f>AVERAGE(M14:M27)</f>
        <v>69.5</v>
      </c>
      <c r="N28" s="19">
        <f>AVERAGE(N14:N27)</f>
        <v>0.76500000000000001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2025-05-17T22:38:55Z</dcterms:modified>
  <cp:category/>
  <cp:contentStatus/>
</cp:coreProperties>
</file>