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67821905-0A54-47B1-AA6F-39C6659204D2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5" l="1"/>
  <c r="D14" i="25"/>
  <c r="D15" i="24"/>
  <c r="D14" i="24"/>
  <c r="C16" i="25"/>
  <c r="C15" i="25"/>
  <c r="C14" i="25"/>
  <c r="A16" i="25"/>
  <c r="A15" i="25"/>
  <c r="A14" i="25"/>
  <c r="A16" i="23"/>
  <c r="A15" i="23"/>
  <c r="A14" i="23"/>
  <c r="B37" i="25" l="1"/>
  <c r="N28" i="25"/>
  <c r="M28" i="25"/>
  <c r="K28" i="25"/>
  <c r="G28" i="25"/>
  <c r="F28" i="25"/>
  <c r="L16" i="25"/>
  <c r="J16" i="25"/>
  <c r="L15" i="25"/>
  <c r="B10" i="25"/>
  <c r="E8" i="25"/>
  <c r="N28" i="24"/>
  <c r="M28" i="24"/>
  <c r="K28" i="24"/>
  <c r="F28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6" i="23"/>
  <c r="L15" i="23"/>
  <c r="L14" i="23"/>
  <c r="E28" i="23"/>
  <c r="B10" i="23"/>
  <c r="L8" i="23"/>
  <c r="H8" i="23"/>
  <c r="E8" i="23"/>
  <c r="K28" i="22"/>
  <c r="E28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L28" i="23" l="1"/>
  <c r="L28" i="22"/>
  <c r="I28" i="10"/>
  <c r="L28" i="10"/>
  <c r="E28" i="25"/>
  <c r="I28" i="25" s="1"/>
  <c r="J28" i="25" s="1"/>
  <c r="I28" i="24"/>
  <c r="H28" i="24"/>
  <c r="L28" i="24"/>
  <c r="I16" i="24"/>
  <c r="H16" i="25"/>
  <c r="L28" i="25" l="1"/>
  <c r="H28" i="25"/>
  <c r="D14" i="23" l="1"/>
  <c r="D14" i="22"/>
  <c r="D15" i="23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<sst xmlns="http://schemas.openxmlformats.org/spreadsheetml/2006/main" count="203" uniqueCount="50">
  <si>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</si>
  <si>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</si>
  <si>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</si>
  <si>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</si>
  <si>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</si>
  <si>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</si>
  <si>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</si>
  <si>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</si>
  <si>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</si>
  <si>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</si>
  <si>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</si>
  <si>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</si>
  <si>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</si>
  <si>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</si>
  <si>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</si>
  <si>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</si>
  <si>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</si>
  <si>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</si>
  <si>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</si>
  <si>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</si>
  <si>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</si>
  <si>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</si>
  <si>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</si>
  <si>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</si>
  <si>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</si>
  <si>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</si>
  <si>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</si>
  <si>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</si>
  <si>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</si>
  <si>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</si>
  <si>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</si>
  <si>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</si>
  <si>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</si>
  <si>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</si>
  <si>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</si>
  <si>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</si>
  <si>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II</t>
  </si>
  <si>
    <t>T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</si>
  <si>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</si>
  <si>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</si>
  <si>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</si>
  <si>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</si>
  <si>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</si>
  <si>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</si>
  <si>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FEBRERO-JUNIO 2025</t>
  </si>
  <si>
    <t>202 B</t>
  </si>
  <si>
    <t>202 A</t>
  </si>
  <si>
    <t>402 B</t>
  </si>
  <si>
    <t>ECUACIONES DIFERENCIALES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</si>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</sst>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77" zoomScaleNormal="85" zoomScaleSheetLayoutView="100" workbookViewId="0">
      <selection activeCell="S30" sqref="S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9" t="s">
        <v>2</v>
      </c>
      <c r="B6" s="39"/>
      <c r="C6" s="39"/>
      <c r="D6" s="39"/>
      <c r="E6" s="40" t="s">
        <v>39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8" t="s">
        <v>44</v>
      </c>
      <c r="M8" s="38"/>
      <c r="N8" s="38"/>
      <c r="O8" s="38"/>
    </row>
    <row r="10" spans="1:15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6.4" x14ac:dyDescent="0.25">
      <c r="A14" s="9" t="s">
        <v>35</v>
      </c>
      <c r="B14" s="9" t="s">
        <v>21</v>
      </c>
      <c r="C14" s="9" t="s">
        <v>45</v>
      </c>
      <c r="D14" s="9" t="s">
        <v>38</v>
      </c>
      <c r="E14" s="9">
        <v>37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6.4" x14ac:dyDescent="0.25">
      <c r="A15" s="9" t="s">
        <v>35</v>
      </c>
      <c r="B15" s="9" t="s">
        <v>21</v>
      </c>
      <c r="C15" s="9" t="s">
        <v>46</v>
      </c>
      <c r="D15" s="9" t="s">
        <v>38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6.4" x14ac:dyDescent="0.25">
      <c r="A16" s="9" t="s">
        <v>48</v>
      </c>
      <c r="B16" s="9" t="s">
        <v>21</v>
      </c>
      <c r="C16" s="9" t="s">
        <v>47</v>
      </c>
      <c r="D16" s="9" t="s">
        <v>38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</v>
      </c>
      <c r="G28" s="17"/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90" zoomScaleNormal="90" zoomScaleSheetLayoutView="100" workbookViewId="0">
      <selection activeCell="M14" sqref="M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 t="s">
        <v>39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 t="s">
        <v>36</v>
      </c>
      <c r="C14" s="9" t="s">
        <v>45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26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6.4" x14ac:dyDescent="0.25">
      <c r="A15" s="9" t="str">
        <f>'1'!A15</f>
        <v>CALCULO VECTORIAL</v>
      </c>
      <c r="B15" s="9" t="s">
        <v>36</v>
      </c>
      <c r="C15" s="9" t="s">
        <v>46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32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6.4" x14ac:dyDescent="0.25">
      <c r="A16" s="9" t="str">
        <f>'1'!A16</f>
        <v>ECUACIONES DIFERENCIALES</v>
      </c>
      <c r="B16" s="9" t="s">
        <v>36</v>
      </c>
      <c r="C16" s="9" t="s">
        <v>47</v>
      </c>
      <c r="D16" s="9" t="s">
        <v>38</v>
      </c>
      <c r="E16" s="9">
        <v>25</v>
      </c>
      <c r="F16" s="9">
        <v>5</v>
      </c>
      <c r="G16" s="9"/>
      <c r="H16" s="10"/>
      <c r="I16" s="9">
        <v>20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 t="s">
        <v>41</v>
      </c>
      <c r="C14" s="9" t="s">
        <v>45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6.4" x14ac:dyDescent="0.25">
      <c r="A15" s="9" t="str">
        <f>'1'!A15</f>
        <v>CALCULO VECTORIAL</v>
      </c>
      <c r="B15" s="9" t="s">
        <v>41</v>
      </c>
      <c r="C15" s="9" t="s">
        <v>46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6.4" x14ac:dyDescent="0.25">
      <c r="A16" s="9" t="str">
        <f>'1'!A16</f>
        <v>ECUACIONES DIFERENCIALES</v>
      </c>
      <c r="B16" s="9" t="s">
        <v>41</v>
      </c>
      <c r="C16" s="9" t="s">
        <v>47</v>
      </c>
      <c r="D16" s="9" t="s">
        <v>38</v>
      </c>
      <c r="E16" s="9">
        <v>25</v>
      </c>
      <c r="F16" s="9">
        <v>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21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16.333333333333332</v>
      </c>
      <c r="N28" s="19">
        <f>AVERAGE(N14:N27)</f>
        <v>0.21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 t="s">
        <v>39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 t="s">
        <v>42</v>
      </c>
      <c r="C14" s="9" t="str">
        <f>'1'!C14</f>
        <v>202 B</v>
      </c>
      <c r="D14" s="9" t="str">
        <f>'1'!D14</f>
        <v>IEME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42</v>
      </c>
      <c r="C15" s="9" t="str">
        <f>'1'!C15</f>
        <v>202 A</v>
      </c>
      <c r="D15" s="9" t="str">
        <f>'1'!D15</f>
        <v>IEME</v>
      </c>
      <c r="E15" s="9">
        <v>37</v>
      </c>
      <c r="F15" s="9">
        <v>37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42</v>
      </c>
      <c r="C16" s="9" t="str">
        <f>'1'!C16</f>
        <v>402 B</v>
      </c>
      <c r="D16" s="9" t="s">
        <v>38</v>
      </c>
      <c r="E16" s="9">
        <v>25</v>
      </c>
      <c r="F16" s="9">
        <v>25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99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abSelected="1" zoomScale="85" zoomScaleNormal="85" zoomScaleSheetLayoutView="100" workbookViewId="0">
      <selection activeCell="Q34" sqref="Q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49</v>
      </c>
      <c r="M8" s="38"/>
      <c r="N8" s="38"/>
      <c r="O8" s="38"/>
    </row>
    <row r="10" spans="1:15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6.4" x14ac:dyDescent="0.25">
      <c r="A14" s="9" t="str">
        <f>'1'!A14</f>
        <v>CALCULO VECTORIAL</v>
      </c>
      <c r="B14" s="9" t="s">
        <v>37</v>
      </c>
      <c r="C14" s="9" t="str">
        <f>'1'!C14</f>
        <v>202 B</v>
      </c>
      <c r="D14" s="9" t="str">
        <f>'1'!D14</f>
        <v>IEME</v>
      </c>
      <c r="E14" s="9">
        <v>37</v>
      </c>
      <c r="F14" s="9">
        <v>21</v>
      </c>
      <c r="G14" s="9">
        <v>0</v>
      </c>
      <c r="H14" s="10">
        <v>0.56999999999999995</v>
      </c>
      <c r="I14" s="9">
        <v>16</v>
      </c>
      <c r="J14" s="10">
        <v>0.43</v>
      </c>
      <c r="K14" s="9">
        <v>0</v>
      </c>
      <c r="L14" s="10">
        <v>0</v>
      </c>
      <c r="M14" s="9">
        <v>42</v>
      </c>
      <c r="N14" s="15">
        <v>0.56999999999999995</v>
      </c>
    </row>
    <row r="15" spans="1:15" s="11" customFormat="1" ht="26.4" x14ac:dyDescent="0.25">
      <c r="A15" s="9" t="str">
        <f>'1'!A15</f>
        <v>CALCULO VECTORIAL</v>
      </c>
      <c r="B15" s="9" t="s">
        <v>37</v>
      </c>
      <c r="C15" s="9" t="str">
        <f>'1'!C15</f>
        <v>202 A</v>
      </c>
      <c r="D15" s="9" t="str">
        <f>'1'!D15</f>
        <v>IEME</v>
      </c>
      <c r="E15" s="9">
        <v>37</v>
      </c>
      <c r="F15" s="9">
        <v>27</v>
      </c>
      <c r="G15" s="9">
        <v>0</v>
      </c>
      <c r="H15" s="10">
        <v>0.73</v>
      </c>
      <c r="I15" s="9">
        <v>10</v>
      </c>
      <c r="J15" s="10">
        <v>0.27</v>
      </c>
      <c r="K15" s="9">
        <v>0</v>
      </c>
      <c r="L15" s="10">
        <f>K15/E15</f>
        <v>0</v>
      </c>
      <c r="M15" s="9">
        <v>55</v>
      </c>
      <c r="N15" s="15">
        <v>0.73</v>
      </c>
    </row>
    <row r="16" spans="1:15" s="11" customFormat="1" ht="26.4" x14ac:dyDescent="0.25">
      <c r="A16" s="9" t="str">
        <f>'1'!A16</f>
        <v>ECUACIONES DIFERENCIALES</v>
      </c>
      <c r="B16" s="9" t="s">
        <v>37</v>
      </c>
      <c r="C16" s="9" t="str">
        <f>'1'!C16</f>
        <v>402 B</v>
      </c>
      <c r="D16" s="9" t="s">
        <v>38</v>
      </c>
      <c r="E16" s="9">
        <v>25</v>
      </c>
      <c r="F16" s="9">
        <v>24</v>
      </c>
      <c r="G16" s="9">
        <v>0</v>
      </c>
      <c r="H16" s="10">
        <f>F16/E16</f>
        <v>0.96</v>
      </c>
      <c r="I16" s="9">
        <v>1</v>
      </c>
      <c r="J16" s="10">
        <f>I16/E16</f>
        <v>0.04</v>
      </c>
      <c r="K16" s="9">
        <v>0</v>
      </c>
      <c r="L16" s="10">
        <f>K16/E16</f>
        <v>0</v>
      </c>
      <c r="M16" s="9">
        <v>75</v>
      </c>
      <c r="N16" s="15">
        <v>0.48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>
        <f>SUM(F28:G28)/E28</f>
        <v>0.72727272727272729</v>
      </c>
      <c r="I28" s="17">
        <f>(E28-SUM(F28:G28))-K28</f>
        <v>27</v>
      </c>
      <c r="J28" s="18">
        <f>I28/E28</f>
        <v>0.27272727272727271</v>
      </c>
      <c r="K28" s="17">
        <f>SUM(K14:K27)</f>
        <v>0</v>
      </c>
      <c r="L28" s="18">
        <f>K28/E28</f>
        <v>0</v>
      </c>
      <c r="M28" s="17">
        <f>AVERAGE(M14:M27)</f>
        <v>57.333333333333336</v>
      </c>
      <c r="N28" s="19">
        <f>AVERAGE(N14:N27)</f>
        <v>0.59333333333333327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2025-06-17T20:02:39Z</dcterms:modified>
  <cp:category/>
  <cp:contentStatus/>
</cp:coreProperties>
</file>