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2 REPORTE (020425)/"/>
    </mc:Choice>
  </mc:AlternateContent>
  <xr:revisionPtr revIDLastSave="0" documentId="13_ncr:1_{83A57E8D-6421-2D41-82BF-163233DF8881}" xr6:coauthVersionLast="47" xr6:coauthVersionMax="47" xr10:uidLastSave="{00000000-0000-0000-0000-000000000000}"/>
  <bookViews>
    <workbookView xWindow="0" yWindow="460" windowWidth="22540" windowHeight="16480" xr2:uid="{00000000-000D-0000-FFFF-FFFF00000000}"/>
  </bookViews>
  <sheets>
    <sheet name="Contab. 207C" sheetId="8" r:id="rId1"/>
    <sheet name="Taller Inv.II 607B" sheetId="1" r:id="rId2"/>
    <sheet name="Plan de Neg. 807A" sheetId="9" r:id="rId3"/>
    <sheet name="Taller Inv.II 607A" sheetId="5" r:id="rId4"/>
    <sheet name="Direccion de Proyec 807B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8" l="1"/>
  <c r="K24" i="8"/>
  <c r="K23" i="8"/>
  <c r="K20" i="8"/>
  <c r="K18" i="8"/>
  <c r="K15" i="8"/>
  <c r="K10" i="8"/>
  <c r="K9" i="8"/>
  <c r="Q26" i="8" l="1"/>
  <c r="Q22" i="8"/>
  <c r="Q17" i="8"/>
  <c r="J56" i="8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9" i="10"/>
  <c r="P49" i="10"/>
  <c r="O49" i="10"/>
  <c r="N49" i="10"/>
  <c r="M49" i="10"/>
  <c r="L49" i="10"/>
  <c r="K49" i="10"/>
  <c r="J49" i="10"/>
  <c r="P48" i="10"/>
  <c r="P51" i="10" s="1"/>
  <c r="O48" i="10"/>
  <c r="O51" i="10" s="1"/>
  <c r="N48" i="10"/>
  <c r="M48" i="10"/>
  <c r="L48" i="10"/>
  <c r="L51" i="10" s="1"/>
  <c r="K48" i="10"/>
  <c r="K51" i="10" s="1"/>
  <c r="J48" i="10"/>
  <c r="P47" i="10"/>
  <c r="P50" i="10" s="1"/>
  <c r="O47" i="10"/>
  <c r="O50" i="10" s="1"/>
  <c r="N47" i="10"/>
  <c r="M47" i="10"/>
  <c r="L47" i="10"/>
  <c r="L50" i="10" s="1"/>
  <c r="K47" i="10"/>
  <c r="K50" i="10" s="1"/>
  <c r="J47" i="10"/>
  <c r="B35" i="10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30" i="10"/>
  <c r="B31" i="10" s="1"/>
  <c r="B32" i="10" s="1"/>
  <c r="B33" i="10" s="1"/>
  <c r="B27" i="10"/>
  <c r="B28" i="10" s="1"/>
  <c r="B26" i="10"/>
  <c r="B24" i="10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11" i="10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9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L55" i="9"/>
  <c r="K55" i="9"/>
  <c r="J55" i="9"/>
  <c r="P54" i="9"/>
  <c r="P57" i="9" s="1"/>
  <c r="O54" i="9"/>
  <c r="O57" i="9" s="1"/>
  <c r="N54" i="9"/>
  <c r="N57" i="9" s="1"/>
  <c r="M54" i="9"/>
  <c r="L54" i="9"/>
  <c r="K54" i="9"/>
  <c r="J54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28" i="1"/>
  <c r="B29" i="1" s="1"/>
  <c r="B30" i="1" s="1"/>
  <c r="B31" i="1" s="1"/>
  <c r="B32" i="1" s="1"/>
  <c r="B33" i="1" s="1"/>
  <c r="Q27" i="1"/>
  <c r="Q10" i="8"/>
  <c r="Q11" i="8"/>
  <c r="Q12" i="8"/>
  <c r="Q13" i="8"/>
  <c r="Q14" i="8"/>
  <c r="Q15" i="8"/>
  <c r="Q16" i="8"/>
  <c r="Q18" i="8"/>
  <c r="Q19" i="8"/>
  <c r="Q20" i="8"/>
  <c r="Q21" i="8"/>
  <c r="Q23" i="8"/>
  <c r="Q24" i="8"/>
  <c r="Q25" i="8"/>
  <c r="Q27" i="8"/>
  <c r="Q28" i="8"/>
  <c r="Q29" i="8"/>
  <c r="Q9" i="8"/>
  <c r="P56" i="8"/>
  <c r="O56" i="8"/>
  <c r="N56" i="8"/>
  <c r="M56" i="8"/>
  <c r="L56" i="8"/>
  <c r="P55" i="8"/>
  <c r="P58" i="8" s="1"/>
  <c r="O55" i="8"/>
  <c r="O58" i="8" s="1"/>
  <c r="N55" i="8"/>
  <c r="N58" i="8" s="1"/>
  <c r="M55" i="8"/>
  <c r="L55" i="8"/>
  <c r="L58" i="8" s="1"/>
  <c r="J55" i="8"/>
  <c r="P54" i="8"/>
  <c r="P57" i="8" s="1"/>
  <c r="O54" i="8"/>
  <c r="O57" i="8" s="1"/>
  <c r="N54" i="8"/>
  <c r="N57" i="8" s="1"/>
  <c r="M54" i="8"/>
  <c r="L54" i="8"/>
  <c r="L57" i="8" s="1"/>
  <c r="J54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9" i="1"/>
  <c r="J49" i="5"/>
  <c r="Q30" i="5"/>
  <c r="Q25" i="5"/>
  <c r="Q19" i="5"/>
  <c r="Q15" i="5"/>
  <c r="Q34" i="5"/>
  <c r="Q33" i="5"/>
  <c r="Q32" i="5"/>
  <c r="Q31" i="5"/>
  <c r="Q29" i="5"/>
  <c r="Q28" i="5"/>
  <c r="Q27" i="5"/>
  <c r="Q26" i="5"/>
  <c r="K49" i="5"/>
  <c r="L49" i="5"/>
  <c r="M49" i="5"/>
  <c r="N49" i="5"/>
  <c r="O49" i="5"/>
  <c r="P49" i="5"/>
  <c r="K48" i="5"/>
  <c r="L48" i="5"/>
  <c r="M48" i="5"/>
  <c r="N48" i="5"/>
  <c r="O48" i="5"/>
  <c r="P48" i="5"/>
  <c r="K47" i="5"/>
  <c r="L47" i="5"/>
  <c r="M47" i="5"/>
  <c r="N47" i="5"/>
  <c r="O47" i="5"/>
  <c r="P47" i="5"/>
  <c r="Q9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30" i="5" s="1"/>
  <c r="B31" i="5" s="1"/>
  <c r="B32" i="5" s="1"/>
  <c r="B33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Q10" i="5"/>
  <c r="Q24" i="5"/>
  <c r="Q23" i="5"/>
  <c r="Q22" i="5"/>
  <c r="Q21" i="5"/>
  <c r="Q20" i="5"/>
  <c r="Q18" i="5"/>
  <c r="Q17" i="5"/>
  <c r="Q16" i="5"/>
  <c r="Q14" i="5"/>
  <c r="Q13" i="5"/>
  <c r="Q12" i="5"/>
  <c r="N52" i="1"/>
  <c r="N53" i="1"/>
  <c r="N54" i="1"/>
  <c r="L57" i="9" l="1"/>
  <c r="L58" i="9"/>
  <c r="K58" i="9"/>
  <c r="K57" i="9"/>
  <c r="Q56" i="9"/>
  <c r="Q49" i="10"/>
  <c r="J58" i="9"/>
  <c r="J57" i="9"/>
  <c r="J57" i="8"/>
  <c r="J58" i="8"/>
  <c r="M51" i="10"/>
  <c r="M50" i="10"/>
  <c r="J51" i="10"/>
  <c r="N51" i="10"/>
  <c r="J50" i="10"/>
  <c r="N50" i="10"/>
  <c r="Q47" i="10"/>
  <c r="Q50" i="10" s="1"/>
  <c r="Q48" i="10"/>
  <c r="Q51" i="10" s="1"/>
  <c r="M58" i="9"/>
  <c r="M57" i="9"/>
  <c r="Q54" i="9"/>
  <c r="Q57" i="9" s="1"/>
  <c r="Q55" i="9"/>
  <c r="Q58" i="9" s="1"/>
  <c r="M58" i="8"/>
  <c r="M57" i="8"/>
  <c r="Q56" i="8"/>
  <c r="Q54" i="8"/>
  <c r="Q55" i="8"/>
  <c r="Q52" i="1"/>
  <c r="J48" i="5"/>
  <c r="J51" i="5" s="1"/>
  <c r="Q11" i="5"/>
  <c r="Q49" i="5" s="1"/>
  <c r="J47" i="5"/>
  <c r="J50" i="5" s="1"/>
  <c r="N56" i="1"/>
  <c r="N51" i="5"/>
  <c r="N50" i="5"/>
  <c r="K51" i="5"/>
  <c r="O51" i="5"/>
  <c r="O50" i="5"/>
  <c r="K50" i="5"/>
  <c r="N55" i="1"/>
  <c r="L51" i="5"/>
  <c r="P51" i="5"/>
  <c r="L50" i="5"/>
  <c r="P50" i="5"/>
  <c r="M51" i="5"/>
  <c r="M50" i="5"/>
  <c r="K54" i="1"/>
  <c r="L54" i="1"/>
  <c r="M54" i="1"/>
  <c r="O54" i="1"/>
  <c r="P54" i="1"/>
  <c r="J54" i="1"/>
  <c r="K53" i="1"/>
  <c r="L53" i="1"/>
  <c r="M53" i="1"/>
  <c r="O53" i="1"/>
  <c r="P53" i="1"/>
  <c r="K52" i="1"/>
  <c r="L52" i="1"/>
  <c r="M52" i="1"/>
  <c r="O52" i="1"/>
  <c r="P52" i="1"/>
  <c r="J53" i="1"/>
  <c r="J52" i="1"/>
  <c r="Q57" i="8" l="1"/>
  <c r="Q58" i="8"/>
  <c r="Q48" i="5"/>
  <c r="Q51" i="5" s="1"/>
  <c r="Q47" i="5"/>
  <c r="Q50" i="5" s="1"/>
  <c r="K56" i="1" l="1"/>
  <c r="L56" i="1"/>
  <c r="M56" i="1"/>
  <c r="O56" i="1"/>
  <c r="P56" i="1"/>
  <c r="K55" i="1"/>
  <c r="L55" i="1"/>
  <c r="M55" i="1"/>
  <c r="O55" i="1"/>
  <c r="P55" i="1"/>
  <c r="J56" i="1"/>
  <c r="J55" i="1"/>
  <c r="Q54" i="1" l="1"/>
  <c r="Q53" i="1"/>
  <c r="B10" i="1"/>
  <c r="B11" i="1" s="1"/>
  <c r="B12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5" i="1" s="1"/>
  <c r="B26" i="1" s="1"/>
  <c r="B51" i="1" s="1"/>
  <c r="Q56" i="1" l="1"/>
  <c r="Q55" i="1"/>
  <c r="K56" i="8"/>
  <c r="K55" i="8"/>
  <c r="K58" i="8" s="1"/>
  <c r="K54" i="8"/>
  <c r="K57" i="8" s="1"/>
</calcChain>
</file>

<file path=xl/sharedStrings.xml><?xml version="1.0" encoding="utf-8"?>
<sst xmlns="http://schemas.openxmlformats.org/spreadsheetml/2006/main" count="370" uniqueCount="258">
  <si>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</si>
  <si>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</si>
  <si>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</si>
  <si>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</si>
  <si>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</si>
  <si>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</si>
  <si>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</si>
  <si>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</si>
  <si>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</si>
  <si>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</si>
  <si>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</si>
  <si>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</si>
  <si>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</si>
  <si>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</si>
  <si>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</si>
  <si>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</si>
  <si>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</si>
  <si>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</si>
  <si>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</si>
  <si>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</si>
  <si>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</si>
  <si>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</si>
  <si>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</si>
  <si>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</si>
  <si>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</si>
  <si>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</si>
  <si>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</si>
  <si>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</si>
  <si>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</si>
  <si>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</si>
  <si>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</si>
  <si>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</si>
  <si>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</si>
  <si>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</si>
  <si>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221U0422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</si>
  <si>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</si>
  <si>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</si>
  <si>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</si>
  <si>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</si>
  <si>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</si>
  <si>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</si>
  <si>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</si>
  <si>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</si>
  <si>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</si>
  <si>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</si>
  <si>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Aleman Prieto Genesis Milagros</t>
  </si>
  <si>
    <t>Arres Xolo Arlette del Carmen</t>
  </si>
  <si>
    <t>Chipol Pucheta Kenia Lisbeth</t>
  </si>
  <si>
    <t>Cruz Coto Kevin Imanol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</si>
  <si>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</si>
  <si>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</si>
  <si>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</si>
  <si>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</si>
  <si>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</si>
  <si>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</si>
  <si>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</si>
  <si>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221U0473</t>
  </si>
  <si>
    <t>221U0464</t>
  </si>
  <si>
    <t>221U0432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</si>
  <si>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</si>
  <si>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</si>
  <si>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</si>
  <si>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</si>
  <si>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</si>
  <si>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</si>
  <si>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</si>
  <si>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</si>
  <si>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</si>
  <si>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</si>
  <si>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Ixtepan Chipol César Saúl</t>
  </si>
  <si>
    <t>221U0454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</si>
  <si>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</si>
  <si>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</si>
  <si>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</si>
  <si>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</si>
  <si>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</si>
  <si>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</si>
  <si>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</si>
  <si>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</si>
  <si>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</si>
  <si>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</si>
  <si>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</si>
  <si>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</si>
  <si>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</si>
  <si>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</si>
  <si>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221U0444</t>
  </si>
  <si>
    <t>221U0445</t>
  </si>
  <si>
    <t>221U0447</t>
  </si>
  <si>
    <t>221U0448</t>
  </si>
  <si>
    <t>221U0229</t>
  </si>
  <si>
    <t>221U0463</t>
  </si>
  <si>
    <t>221U0570</t>
  </si>
  <si>
    <t>221U0476</t>
  </si>
  <si>
    <t>221U0478</t>
  </si>
  <si>
    <t>221U0481</t>
  </si>
  <si>
    <t>221U0484</t>
  </si>
  <si>
    <t>221U0487</t>
  </si>
  <si>
    <t xml:space="preserve">Abrajan Pérez Emely </t>
  </si>
  <si>
    <t xml:space="preserve">Alarcon Xala Jhoana Samantha </t>
  </si>
  <si>
    <t xml:space="preserve">Arangute Pio Luz Clara </t>
  </si>
  <si>
    <t xml:space="preserve">Bapo Coto Salvador de Jesús </t>
  </si>
  <si>
    <t>Baxin Fiscal Adair</t>
  </si>
  <si>
    <t xml:space="preserve">Cagal Moreno Lesli Joquebet </t>
  </si>
  <si>
    <t xml:space="preserve">Caixba Sinaca Eunice </t>
  </si>
  <si>
    <t xml:space="preserve">Cano Torres Nancy Paola </t>
  </si>
  <si>
    <t xml:space="preserve">Cardoza Quino Hugo Ernesto </t>
  </si>
  <si>
    <t xml:space="preserve">Conchi Cruz Joselin Guadalupe </t>
  </si>
  <si>
    <t xml:space="preserve">Contreras Paxtian Mayte </t>
  </si>
  <si>
    <t xml:space="preserve">Contreras Velasco Brenda Sarahí </t>
  </si>
  <si>
    <t>Díaz Oy Diego Manuel</t>
  </si>
  <si>
    <t xml:space="preserve">Domínguez Cruz Marelit </t>
  </si>
  <si>
    <t>Escribano Gracia Evelin Nayeli</t>
  </si>
  <si>
    <t xml:space="preserve">Gapi Ascanio Azalia Aneyra </t>
  </si>
  <si>
    <t xml:space="preserve">García Rueda Derek Alejandro </t>
  </si>
  <si>
    <t xml:space="preserve">Gaytán Delgado Fátima Isabel </t>
  </si>
  <si>
    <t xml:space="preserve">Muñoz Delgado Danna Elideth </t>
  </si>
  <si>
    <t xml:space="preserve">Ramírez Pérez Ángel Gabriel </t>
  </si>
  <si>
    <t>Triche Hipólito Citlali</t>
  </si>
  <si>
    <t xml:space="preserve">Uscanga Cerbantes Mariela </t>
  </si>
  <si>
    <t xml:space="preserve">Velasco Mauleon Alessandro Abisaid </t>
  </si>
  <si>
    <t xml:space="preserve">Villalobos Pucheta Ariel Michell </t>
  </si>
  <si>
    <t xml:space="preserve">Zapo Santiago Roberto </t>
  </si>
  <si>
    <t>221U0458</t>
  </si>
  <si>
    <r>
      <t xml:space="preserve">Azamar Azamar Ana </t>
    </r>
    <r>
      <rPr>
        <sz val="10"/>
        <color theme="1"/>
        <rFont val="Calibri (Cuerpo)"/>
      </rPr>
      <t>Lizzet</t>
    </r>
  </si>
  <si>
    <t>Bueno Villegas Rafael</t>
  </si>
  <si>
    <r>
      <t xml:space="preserve">Bustamante Mezo </t>
    </r>
    <r>
      <rPr>
        <sz val="10"/>
        <color theme="1"/>
        <rFont val="Calibri (Cuerpo)"/>
      </rPr>
      <t>Alexis</t>
    </r>
    <r>
      <rPr>
        <sz val="10"/>
        <color theme="1"/>
        <rFont val="Calibri"/>
        <family val="2"/>
        <scheme val="minor"/>
      </rPr>
      <t xml:space="preserve"> Noe</t>
    </r>
  </si>
  <si>
    <t>Campos Alvarez Estefania</t>
  </si>
  <si>
    <t>Hernández Arres MaryJose</t>
  </si>
  <si>
    <t>Martínez Azcaño Kenia María</t>
  </si>
  <si>
    <t>Mendoza Ignot Hannia Itzel</t>
  </si>
  <si>
    <t xml:space="preserve">Montalvo Gracia Miranda </t>
  </si>
  <si>
    <t>Taller de Investigación II</t>
  </si>
  <si>
    <t>Febrero - Junio 2025</t>
  </si>
  <si>
    <t>607-A</t>
  </si>
  <si>
    <t>607-B</t>
  </si>
  <si>
    <t>Aguirre Cadena Sergio Ángel</t>
  </si>
  <si>
    <t>Arres Morales Joana</t>
  </si>
  <si>
    <t>Azamar Cobaxin Dany Alexandra</t>
  </si>
  <si>
    <t>Cano Chavarria Odalis</t>
  </si>
  <si>
    <t>Escribano Polito Norma del Carmen</t>
  </si>
  <si>
    <t xml:space="preserve">Fernández Victorio Melissa </t>
  </si>
  <si>
    <t>Ferrao Sosa Carla María</t>
  </si>
  <si>
    <t>Fonseca Andrade Zuri Araceli (Jefa)</t>
  </si>
  <si>
    <t>Gómez Nolasco Morelvi Irasema</t>
  </si>
  <si>
    <t>González Cruz Johny</t>
  </si>
  <si>
    <t>Hernández Acebo Fabio</t>
  </si>
  <si>
    <t>Hernández Antemate Julissa del Carmen</t>
  </si>
  <si>
    <t>Hernández Leal Juan Oscar</t>
  </si>
  <si>
    <t>Huerta Escontrias Nohemi</t>
  </si>
  <si>
    <t>Martínez Nepomuceno Lindsay Johanna</t>
  </si>
  <si>
    <t>Maxzo Chavez Deyvy Efrain</t>
  </si>
  <si>
    <t>Ortíz Pelayo Daniela Belem</t>
  </si>
  <si>
    <t>Rojas Chigo Susana Yamilet</t>
  </si>
  <si>
    <t>Tenorio Márquez Brandom</t>
  </si>
  <si>
    <t>Torres Vivero Litzi Mariel</t>
  </si>
  <si>
    <t>Toto Hernández Manuel Antonio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</si>
  <si>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</si>
  <si>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</si>
  <si>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</si>
  <si>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</si>
  <si>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</si>
  <si>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</si>
  <si>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</si>
  <si>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</si>
  <si>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231U0292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</si>
  <si>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</si>
  <si>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</si>
  <si>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</si>
  <si>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</si>
  <si>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</si>
  <si>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</si>
  <si>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</si>
  <si>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</si>
  <si>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</si>
  <si>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</si>
  <si>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</si>
  <si>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231U0323</t>
  </si>
  <si>
    <t>Contabilidad Orientada a los Negocios</t>
  </si>
  <si>
    <t>207-C</t>
  </si>
  <si>
    <t>Ortiz Gorel Yamila</t>
  </si>
  <si>
    <t xml:space="preserve">Plan de Negocios </t>
  </si>
  <si>
    <t>807-A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</si>
  <si>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</si>
  <si>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</si>
  <si>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</si>
  <si>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</si>
  <si>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</si>
  <si>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</si>
  <si>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</si>
  <si>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Gómez Carrasco Zahira Janeth</t>
  </si>
  <si>
    <t>Gúzman Matacapan Joana Yazuri</t>
  </si>
  <si>
    <t>Ixtepan Capi Brayan de Jesús</t>
  </si>
  <si>
    <t>Luna Lugo Jonatan de Jesús</t>
  </si>
  <si>
    <t>Maldonado Malaga María José</t>
  </si>
  <si>
    <t>Marcial Campechano Marlen</t>
  </si>
  <si>
    <t>Martinez Azamar Lindsay Atziny</t>
  </si>
  <si>
    <t>Navarrete Ramirez Hugo Antonio</t>
  </si>
  <si>
    <t>Ortega Sánchez Paúl de Jesús</t>
  </si>
  <si>
    <t>Pérez Galeana Janny</t>
  </si>
  <si>
    <t>Quino Aten Marlin Citlali</t>
  </si>
  <si>
    <t>Quino Sinta Karina Guadalupe</t>
  </si>
  <si>
    <t>Seba Xala Angeles Mayleth</t>
  </si>
  <si>
    <t>Telona Pacheco Jenyfer</t>
  </si>
  <si>
    <t>Valentin Avila Carlos Ronaldo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</si>
  <si>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</si>
  <si>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</si>
  <si>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</si>
  <si>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</si>
  <si>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</si>
  <si>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</si>
  <si>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</si>
  <si>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</si>
  <si>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</si>
  <si>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</si>
  <si>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</si>
  <si>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</si>
  <si>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211U0337</t>
  </si>
  <si>
    <t>211U0338</t>
  </si>
  <si>
    <t>211U0340</t>
  </si>
  <si>
    <t>211U0344</t>
  </si>
  <si>
    <t>211U0346</t>
  </si>
  <si>
    <t>211U0463</t>
  </si>
  <si>
    <t>211U0347</t>
  </si>
  <si>
    <t>211U0351</t>
  </si>
  <si>
    <t>211U0353</t>
  </si>
  <si>
    <t>211U0356</t>
  </si>
  <si>
    <t>211U0358</t>
  </si>
  <si>
    <t>211U0360</t>
  </si>
  <si>
    <t>211U0361</t>
  </si>
  <si>
    <t>807-B</t>
  </si>
  <si>
    <t>Caporal Figarola Edgar de Jesús</t>
  </si>
  <si>
    <t>Carvajal Bapo Yoali Esperanza</t>
  </si>
  <si>
    <t>Chipol Escobar Aida Luisa</t>
  </si>
  <si>
    <t>Jimenez Polito Yadira</t>
  </si>
  <si>
    <t>Malaga Temich Karla Alejandra</t>
  </si>
  <si>
    <t>Mora Luna Edgar de Jesús</t>
  </si>
  <si>
    <t>Morales Azamar Gladys Estefany</t>
  </si>
  <si>
    <t>Pérez Hernández Estefania</t>
  </si>
  <si>
    <t>Quino Ayala Perla Itzel</t>
  </si>
  <si>
    <t>Quino Salazar Karla Patricia</t>
  </si>
  <si>
    <t>Rivera Chagala Itzel</t>
  </si>
  <si>
    <t>San Juan Ramos Jason</t>
  </si>
  <si>
    <t>Xolo Xolo Miriam</t>
  </si>
  <si>
    <t>Zetina Mondragón José Antonio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</si>
  <si>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</si>
  <si>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</si>
  <si>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</si>
  <si>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</si>
  <si>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</si>
  <si>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</si>
  <si>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</si>
  <si>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</si>
  <si>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</si>
  <si>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</si>
  <si>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</si>
  <si>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</si>
  <si>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</si>
  <si>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Dirección de Proyectos de Innovación 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</si>
</sst>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0D53-DFE9-8F4A-B70C-9F4836C398B1}">
  <dimension ref="B2:R62"/>
  <sheetViews>
    <sheetView tabSelected="1"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43"/>
      <c r="R3" s="43"/>
    </row>
    <row r="4" spans="2:18" x14ac:dyDescent="0.2">
      <c r="C4" t="s">
        <v>0</v>
      </c>
      <c r="D4" s="54" t="s">
        <v>177</v>
      </c>
      <c r="E4" s="54"/>
      <c r="F4" s="54"/>
      <c r="G4" s="54"/>
      <c r="I4" t="s">
        <v>1</v>
      </c>
      <c r="J4" s="55" t="s">
        <v>178</v>
      </c>
      <c r="K4" s="55"/>
      <c r="M4" t="s">
        <v>2</v>
      </c>
      <c r="N4" s="56">
        <v>45749</v>
      </c>
      <c r="O4" s="56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7" t="s">
        <v>132</v>
      </c>
      <c r="E6" s="57"/>
      <c r="F6" s="57"/>
      <c r="G6" s="57"/>
      <c r="I6" s="58" t="s">
        <v>22</v>
      </c>
      <c r="J6" s="58"/>
      <c r="K6" s="59" t="s">
        <v>24</v>
      </c>
      <c r="L6" s="59"/>
      <c r="M6" s="59"/>
      <c r="N6" s="59"/>
      <c r="O6" s="59"/>
      <c r="P6" s="59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4" t="s">
        <v>7</v>
      </c>
      <c r="K8" s="44" t="s">
        <v>10</v>
      </c>
      <c r="L8" s="44" t="s">
        <v>11</v>
      </c>
      <c r="M8" s="44" t="s">
        <v>12</v>
      </c>
      <c r="N8" s="44" t="s">
        <v>13</v>
      </c>
      <c r="O8" s="44" t="s">
        <v>14</v>
      </c>
      <c r="P8" s="44" t="s">
        <v>15</v>
      </c>
      <c r="Q8" s="12" t="s">
        <v>23</v>
      </c>
    </row>
    <row r="9" spans="2:18" x14ac:dyDescent="0.2">
      <c r="B9" s="41">
        <v>1</v>
      </c>
      <c r="C9" s="41" t="s">
        <v>156</v>
      </c>
      <c r="D9" s="49" t="s">
        <v>135</v>
      </c>
      <c r="E9" s="50"/>
      <c r="F9" s="50"/>
      <c r="G9" s="50"/>
      <c r="H9" s="50"/>
      <c r="I9" s="51"/>
      <c r="J9" s="45">
        <v>75</v>
      </c>
      <c r="K9" s="48">
        <f>4+14+50+9</f>
        <v>77</v>
      </c>
      <c r="L9" s="44">
        <v>0</v>
      </c>
      <c r="M9" s="44">
        <v>0</v>
      </c>
      <c r="N9" s="44">
        <v>0</v>
      </c>
      <c r="O9" s="44"/>
      <c r="P9" s="44"/>
      <c r="Q9" s="13">
        <f>SUM(J9:N9)/5</f>
        <v>30.4</v>
      </c>
    </row>
    <row r="10" spans="2:18" x14ac:dyDescent="0.2">
      <c r="B10" s="41">
        <f>B9+1</f>
        <v>2</v>
      </c>
      <c r="C10" s="41" t="s">
        <v>157</v>
      </c>
      <c r="D10" s="49" t="s">
        <v>136</v>
      </c>
      <c r="E10" s="50"/>
      <c r="F10" s="50"/>
      <c r="G10" s="50"/>
      <c r="H10" s="50"/>
      <c r="I10" s="51"/>
      <c r="J10" s="45">
        <v>75</v>
      </c>
      <c r="K10" s="48">
        <f>8+11+50+10</f>
        <v>79</v>
      </c>
      <c r="L10" s="44">
        <v>0</v>
      </c>
      <c r="M10" s="44">
        <v>0</v>
      </c>
      <c r="N10" s="44">
        <v>0</v>
      </c>
      <c r="O10" s="44"/>
      <c r="P10" s="44"/>
      <c r="Q10" s="13">
        <f t="shared" ref="Q10:Q29" si="0">SUM(J10:N10)/5</f>
        <v>30.8</v>
      </c>
    </row>
    <row r="11" spans="2:18" x14ac:dyDescent="0.2">
      <c r="B11" s="41">
        <f>B10+1</f>
        <v>3</v>
      </c>
      <c r="C11" s="41" t="s">
        <v>158</v>
      </c>
      <c r="D11" s="49" t="s">
        <v>137</v>
      </c>
      <c r="E11" s="50"/>
      <c r="F11" s="50"/>
      <c r="G11" s="50"/>
      <c r="H11" s="50"/>
      <c r="I11" s="51"/>
      <c r="J11" s="45">
        <v>73</v>
      </c>
      <c r="K11" s="48">
        <v>0</v>
      </c>
      <c r="L11" s="44">
        <v>0</v>
      </c>
      <c r="M11" s="44">
        <v>0</v>
      </c>
      <c r="N11" s="44">
        <v>0</v>
      </c>
      <c r="O11" s="44"/>
      <c r="P11" s="44"/>
      <c r="Q11" s="13">
        <f t="shared" si="0"/>
        <v>14.6</v>
      </c>
    </row>
    <row r="12" spans="2:18" x14ac:dyDescent="0.2">
      <c r="B12" s="41">
        <f t="shared" ref="B12:B53" si="1">B11+1</f>
        <v>4</v>
      </c>
      <c r="C12" s="41" t="s">
        <v>159</v>
      </c>
      <c r="D12" s="49" t="s">
        <v>138</v>
      </c>
      <c r="E12" s="50"/>
      <c r="F12" s="50"/>
      <c r="G12" s="50"/>
      <c r="H12" s="50"/>
      <c r="I12" s="51"/>
      <c r="J12" s="45">
        <v>70</v>
      </c>
      <c r="K12" s="48">
        <v>74</v>
      </c>
      <c r="L12" s="44">
        <v>0</v>
      </c>
      <c r="M12" s="44">
        <v>0</v>
      </c>
      <c r="N12" s="44">
        <v>0</v>
      </c>
      <c r="O12" s="44"/>
      <c r="P12" s="44"/>
      <c r="Q12" s="13">
        <f t="shared" si="0"/>
        <v>28.8</v>
      </c>
    </row>
    <row r="13" spans="2:18" x14ac:dyDescent="0.2">
      <c r="B13" s="41">
        <f t="shared" si="1"/>
        <v>5</v>
      </c>
      <c r="C13" s="41" t="s">
        <v>160</v>
      </c>
      <c r="D13" s="49" t="s">
        <v>139</v>
      </c>
      <c r="E13" s="50"/>
      <c r="F13" s="50"/>
      <c r="G13" s="50"/>
      <c r="H13" s="50"/>
      <c r="I13" s="51"/>
      <c r="J13" s="45">
        <v>100</v>
      </c>
      <c r="K13" s="48">
        <v>100</v>
      </c>
      <c r="L13" s="44">
        <v>0</v>
      </c>
      <c r="M13" s="44">
        <v>0</v>
      </c>
      <c r="N13" s="44">
        <v>0</v>
      </c>
      <c r="O13" s="44"/>
      <c r="P13" s="44"/>
      <c r="Q13" s="13">
        <f t="shared" si="0"/>
        <v>40</v>
      </c>
    </row>
    <row r="14" spans="2:18" x14ac:dyDescent="0.2">
      <c r="B14" s="41">
        <f t="shared" si="1"/>
        <v>6</v>
      </c>
      <c r="C14" s="41" t="s">
        <v>161</v>
      </c>
      <c r="D14" s="49" t="s">
        <v>140</v>
      </c>
      <c r="E14" s="50"/>
      <c r="F14" s="50"/>
      <c r="G14" s="50"/>
      <c r="H14" s="50"/>
      <c r="I14" s="51"/>
      <c r="J14" s="45">
        <v>0</v>
      </c>
      <c r="K14" s="48">
        <v>76</v>
      </c>
      <c r="L14" s="44">
        <v>0</v>
      </c>
      <c r="M14" s="44">
        <v>0</v>
      </c>
      <c r="N14" s="44">
        <v>0</v>
      </c>
      <c r="O14" s="44"/>
      <c r="P14" s="44"/>
      <c r="Q14" s="13">
        <f t="shared" si="0"/>
        <v>15.2</v>
      </c>
    </row>
    <row r="15" spans="2:18" x14ac:dyDescent="0.2">
      <c r="B15" s="41">
        <f t="shared" si="1"/>
        <v>7</v>
      </c>
      <c r="C15" s="41" t="s">
        <v>162</v>
      </c>
      <c r="D15" s="49" t="s">
        <v>141</v>
      </c>
      <c r="E15" s="50"/>
      <c r="F15" s="50"/>
      <c r="G15" s="50"/>
      <c r="H15" s="50"/>
      <c r="I15" s="51"/>
      <c r="J15" s="45">
        <v>0</v>
      </c>
      <c r="K15" s="48">
        <f>4+14+50+8</f>
        <v>76</v>
      </c>
      <c r="L15" s="44">
        <v>0</v>
      </c>
      <c r="M15" s="44">
        <v>0</v>
      </c>
      <c r="N15" s="44">
        <v>0</v>
      </c>
      <c r="O15" s="44"/>
      <c r="P15" s="44"/>
      <c r="Q15" s="13">
        <f t="shared" si="0"/>
        <v>15.2</v>
      </c>
    </row>
    <row r="16" spans="2:18" x14ac:dyDescent="0.2">
      <c r="B16" s="41">
        <f t="shared" si="1"/>
        <v>8</v>
      </c>
      <c r="C16" s="41" t="s">
        <v>163</v>
      </c>
      <c r="D16" s="49" t="s">
        <v>142</v>
      </c>
      <c r="E16" s="50"/>
      <c r="F16" s="50"/>
      <c r="G16" s="50"/>
      <c r="H16" s="50"/>
      <c r="I16" s="51"/>
      <c r="J16" s="45">
        <v>85</v>
      </c>
      <c r="K16" s="48">
        <v>100</v>
      </c>
      <c r="L16" s="44">
        <v>0</v>
      </c>
      <c r="M16" s="44">
        <v>0</v>
      </c>
      <c r="N16" s="44">
        <v>0</v>
      </c>
      <c r="O16" s="44"/>
      <c r="P16" s="44"/>
      <c r="Q16" s="13">
        <f t="shared" si="0"/>
        <v>37</v>
      </c>
    </row>
    <row r="17" spans="2:17" x14ac:dyDescent="0.2">
      <c r="B17" s="41">
        <f t="shared" si="1"/>
        <v>9</v>
      </c>
      <c r="C17" s="41" t="s">
        <v>164</v>
      </c>
      <c r="D17" s="49" t="s">
        <v>143</v>
      </c>
      <c r="E17" s="50"/>
      <c r="F17" s="50"/>
      <c r="G17" s="50"/>
      <c r="H17" s="50"/>
      <c r="I17" s="51"/>
      <c r="J17" s="45">
        <v>70</v>
      </c>
      <c r="K17" s="48">
        <v>77</v>
      </c>
      <c r="L17" s="44">
        <v>0</v>
      </c>
      <c r="M17" s="44">
        <v>0</v>
      </c>
      <c r="N17" s="44">
        <v>0</v>
      </c>
      <c r="O17" s="44"/>
      <c r="P17" s="44"/>
      <c r="Q17" s="13">
        <f t="shared" si="0"/>
        <v>29.4</v>
      </c>
    </row>
    <row r="18" spans="2:17" x14ac:dyDescent="0.2">
      <c r="B18" s="41">
        <f t="shared" si="1"/>
        <v>10</v>
      </c>
      <c r="C18" s="41" t="s">
        <v>165</v>
      </c>
      <c r="D18" s="49" t="s">
        <v>144</v>
      </c>
      <c r="E18" s="50"/>
      <c r="F18" s="50"/>
      <c r="G18" s="50"/>
      <c r="H18" s="50"/>
      <c r="I18" s="51"/>
      <c r="J18" s="45">
        <v>75</v>
      </c>
      <c r="K18" s="48">
        <f>12+14+50+8</f>
        <v>84</v>
      </c>
      <c r="L18" s="44">
        <v>0</v>
      </c>
      <c r="M18" s="44">
        <v>0</v>
      </c>
      <c r="N18" s="44">
        <v>0</v>
      </c>
      <c r="O18" s="44"/>
      <c r="P18" s="44"/>
      <c r="Q18" s="13">
        <f t="shared" si="0"/>
        <v>31.8</v>
      </c>
    </row>
    <row r="19" spans="2:17" x14ac:dyDescent="0.2">
      <c r="B19" s="41">
        <f t="shared" si="1"/>
        <v>11</v>
      </c>
      <c r="C19" s="41" t="s">
        <v>166</v>
      </c>
      <c r="D19" s="49" t="s">
        <v>145</v>
      </c>
      <c r="E19" s="50"/>
      <c r="F19" s="50"/>
      <c r="G19" s="50"/>
      <c r="H19" s="50"/>
      <c r="I19" s="51"/>
      <c r="J19" s="45">
        <v>0</v>
      </c>
      <c r="K19" s="48">
        <v>0</v>
      </c>
      <c r="L19" s="44">
        <v>0</v>
      </c>
      <c r="M19" s="44">
        <v>0</v>
      </c>
      <c r="N19" s="44">
        <v>0</v>
      </c>
      <c r="O19" s="44"/>
      <c r="P19" s="44"/>
      <c r="Q19" s="13">
        <f t="shared" si="0"/>
        <v>0</v>
      </c>
    </row>
    <row r="20" spans="2:17" x14ac:dyDescent="0.2">
      <c r="B20" s="41">
        <f t="shared" si="1"/>
        <v>12</v>
      </c>
      <c r="C20" s="41" t="s">
        <v>167</v>
      </c>
      <c r="D20" s="49" t="s">
        <v>146</v>
      </c>
      <c r="E20" s="50"/>
      <c r="F20" s="50"/>
      <c r="G20" s="50"/>
      <c r="H20" s="50"/>
      <c r="I20" s="51"/>
      <c r="J20" s="45">
        <v>93</v>
      </c>
      <c r="K20" s="48">
        <f>20+14+50+9</f>
        <v>93</v>
      </c>
      <c r="L20" s="44">
        <v>0</v>
      </c>
      <c r="M20" s="44">
        <v>0</v>
      </c>
      <c r="N20" s="44">
        <v>0</v>
      </c>
      <c r="O20" s="44"/>
      <c r="P20" s="44"/>
      <c r="Q20" s="13">
        <f t="shared" si="0"/>
        <v>37.200000000000003</v>
      </c>
    </row>
    <row r="21" spans="2:17" x14ac:dyDescent="0.2">
      <c r="B21" s="41">
        <f t="shared" si="1"/>
        <v>13</v>
      </c>
      <c r="C21" s="41" t="s">
        <v>168</v>
      </c>
      <c r="D21" s="49" t="s">
        <v>147</v>
      </c>
      <c r="E21" s="50"/>
      <c r="F21" s="50"/>
      <c r="G21" s="50"/>
      <c r="H21" s="50"/>
      <c r="I21" s="51"/>
      <c r="J21" s="45">
        <v>85</v>
      </c>
      <c r="K21" s="48">
        <v>83</v>
      </c>
      <c r="L21" s="44">
        <v>0</v>
      </c>
      <c r="M21" s="44">
        <v>0</v>
      </c>
      <c r="N21" s="44">
        <v>0</v>
      </c>
      <c r="O21" s="44"/>
      <c r="P21" s="44"/>
      <c r="Q21" s="13">
        <f t="shared" si="0"/>
        <v>33.6</v>
      </c>
    </row>
    <row r="22" spans="2:17" x14ac:dyDescent="0.2">
      <c r="B22" s="41">
        <f t="shared" si="1"/>
        <v>14</v>
      </c>
      <c r="C22" s="41" t="s">
        <v>169</v>
      </c>
      <c r="D22" s="49" t="s">
        <v>148</v>
      </c>
      <c r="E22" s="50"/>
      <c r="F22" s="50"/>
      <c r="G22" s="50"/>
      <c r="H22" s="50"/>
      <c r="I22" s="51"/>
      <c r="J22" s="45">
        <v>0</v>
      </c>
      <c r="K22" s="48">
        <v>0</v>
      </c>
      <c r="L22" s="44">
        <v>0</v>
      </c>
      <c r="M22" s="44">
        <v>0</v>
      </c>
      <c r="N22" s="44">
        <v>0</v>
      </c>
      <c r="O22" s="44"/>
      <c r="P22" s="44"/>
      <c r="Q22" s="13">
        <f t="shared" si="0"/>
        <v>0</v>
      </c>
    </row>
    <row r="23" spans="2:17" x14ac:dyDescent="0.2">
      <c r="B23" s="41">
        <f t="shared" si="1"/>
        <v>15</v>
      </c>
      <c r="C23" s="41" t="s">
        <v>170</v>
      </c>
      <c r="D23" s="49" t="s">
        <v>149</v>
      </c>
      <c r="E23" s="50"/>
      <c r="F23" s="50"/>
      <c r="G23" s="50"/>
      <c r="H23" s="50"/>
      <c r="I23" s="51"/>
      <c r="J23" s="45">
        <v>85</v>
      </c>
      <c r="K23" s="48">
        <f>8+11+50+10</f>
        <v>79</v>
      </c>
      <c r="L23" s="44">
        <v>0</v>
      </c>
      <c r="M23" s="44">
        <v>0</v>
      </c>
      <c r="N23" s="44">
        <v>0</v>
      </c>
      <c r="O23" s="44"/>
      <c r="P23" s="44"/>
      <c r="Q23" s="13">
        <f t="shared" si="0"/>
        <v>32.799999999999997</v>
      </c>
    </row>
    <row r="24" spans="2:17" x14ac:dyDescent="0.2">
      <c r="B24" s="41">
        <f t="shared" si="1"/>
        <v>16</v>
      </c>
      <c r="C24" s="41" t="s">
        <v>171</v>
      </c>
      <c r="D24" s="49" t="s">
        <v>150</v>
      </c>
      <c r="E24" s="50"/>
      <c r="F24" s="50"/>
      <c r="G24" s="50"/>
      <c r="H24" s="50"/>
      <c r="I24" s="51"/>
      <c r="J24" s="45">
        <v>80</v>
      </c>
      <c r="K24" s="48">
        <f>0+14+50+9</f>
        <v>73</v>
      </c>
      <c r="L24" s="44">
        <v>0</v>
      </c>
      <c r="M24" s="44">
        <v>0</v>
      </c>
      <c r="N24" s="44">
        <v>0</v>
      </c>
      <c r="O24" s="44"/>
      <c r="P24" s="44"/>
      <c r="Q24" s="13">
        <f t="shared" si="0"/>
        <v>30.6</v>
      </c>
    </row>
    <row r="25" spans="2:17" x14ac:dyDescent="0.2">
      <c r="B25" s="41">
        <f t="shared" si="1"/>
        <v>17</v>
      </c>
      <c r="C25" s="41" t="s">
        <v>172</v>
      </c>
      <c r="D25" s="49" t="s">
        <v>151</v>
      </c>
      <c r="E25" s="50"/>
      <c r="F25" s="50"/>
      <c r="G25" s="50"/>
      <c r="H25" s="50"/>
      <c r="I25" s="51"/>
      <c r="J25" s="45">
        <v>90</v>
      </c>
      <c r="K25" s="48">
        <v>100</v>
      </c>
      <c r="L25" s="44">
        <v>0</v>
      </c>
      <c r="M25" s="44">
        <v>0</v>
      </c>
      <c r="N25" s="44">
        <v>0</v>
      </c>
      <c r="O25" s="44"/>
      <c r="P25" s="44"/>
      <c r="Q25" s="13">
        <f t="shared" si="0"/>
        <v>38</v>
      </c>
    </row>
    <row r="26" spans="2:17" x14ac:dyDescent="0.2">
      <c r="B26" s="41">
        <f t="shared" si="1"/>
        <v>18</v>
      </c>
      <c r="C26" s="41" t="s">
        <v>173</v>
      </c>
      <c r="D26" s="49" t="s">
        <v>152</v>
      </c>
      <c r="E26" s="50"/>
      <c r="F26" s="50"/>
      <c r="G26" s="50"/>
      <c r="H26" s="50"/>
      <c r="I26" s="51"/>
      <c r="J26" s="45">
        <v>70</v>
      </c>
      <c r="K26" s="48">
        <v>0</v>
      </c>
      <c r="L26" s="44">
        <v>0</v>
      </c>
      <c r="M26" s="44">
        <v>0</v>
      </c>
      <c r="N26" s="44">
        <v>0</v>
      </c>
      <c r="O26" s="44"/>
      <c r="P26" s="44"/>
      <c r="Q26" s="13">
        <f t="shared" si="0"/>
        <v>14</v>
      </c>
    </row>
    <row r="27" spans="2:17" x14ac:dyDescent="0.2">
      <c r="B27" s="41">
        <f t="shared" si="1"/>
        <v>19</v>
      </c>
      <c r="C27" s="41" t="s">
        <v>174</v>
      </c>
      <c r="D27" s="49" t="s">
        <v>153</v>
      </c>
      <c r="E27" s="50"/>
      <c r="F27" s="50"/>
      <c r="G27" s="50"/>
      <c r="H27" s="50"/>
      <c r="I27" s="51"/>
      <c r="J27" s="45">
        <v>90</v>
      </c>
      <c r="K27" s="48">
        <v>75</v>
      </c>
      <c r="L27" s="44">
        <v>0</v>
      </c>
      <c r="M27" s="44">
        <v>0</v>
      </c>
      <c r="N27" s="44">
        <v>0</v>
      </c>
      <c r="O27" s="44"/>
      <c r="P27" s="44"/>
      <c r="Q27" s="13">
        <f t="shared" si="0"/>
        <v>33</v>
      </c>
    </row>
    <row r="28" spans="2:17" x14ac:dyDescent="0.2">
      <c r="B28" s="41">
        <f t="shared" si="1"/>
        <v>20</v>
      </c>
      <c r="C28" s="41" t="s">
        <v>175</v>
      </c>
      <c r="D28" s="49" t="s">
        <v>154</v>
      </c>
      <c r="E28" s="50"/>
      <c r="F28" s="50"/>
      <c r="G28" s="50"/>
      <c r="H28" s="50"/>
      <c r="I28" s="51"/>
      <c r="J28" s="45">
        <v>100</v>
      </c>
      <c r="K28" s="48">
        <v>100</v>
      </c>
      <c r="L28" s="44">
        <v>0</v>
      </c>
      <c r="M28" s="44">
        <v>0</v>
      </c>
      <c r="N28" s="44">
        <v>0</v>
      </c>
      <c r="O28" s="44"/>
      <c r="P28" s="44"/>
      <c r="Q28" s="13">
        <f t="shared" si="0"/>
        <v>40</v>
      </c>
    </row>
    <row r="29" spans="2:17" x14ac:dyDescent="0.2">
      <c r="B29" s="41">
        <f t="shared" si="1"/>
        <v>21</v>
      </c>
      <c r="C29" s="41" t="s">
        <v>176</v>
      </c>
      <c r="D29" s="49" t="s">
        <v>155</v>
      </c>
      <c r="E29" s="50"/>
      <c r="F29" s="50"/>
      <c r="G29" s="50"/>
      <c r="H29" s="50"/>
      <c r="I29" s="51"/>
      <c r="J29" s="45">
        <v>85</v>
      </c>
      <c r="K29" s="48">
        <f>16+14+50+7</f>
        <v>87</v>
      </c>
      <c r="L29" s="44">
        <v>0</v>
      </c>
      <c r="M29" s="44">
        <v>0</v>
      </c>
      <c r="N29" s="44">
        <v>0</v>
      </c>
      <c r="O29" s="44"/>
      <c r="P29" s="44"/>
      <c r="Q29" s="13">
        <f t="shared" si="0"/>
        <v>34.4</v>
      </c>
    </row>
    <row r="30" spans="2:17" x14ac:dyDescent="0.2">
      <c r="B30" s="41">
        <f t="shared" si="1"/>
        <v>22</v>
      </c>
      <c r="C30" s="38"/>
      <c r="D30" s="61"/>
      <c r="E30" s="62"/>
      <c r="F30" s="62"/>
      <c r="G30" s="62"/>
      <c r="H30" s="62"/>
      <c r="I30" s="63"/>
      <c r="J30" s="44"/>
      <c r="K30" s="44"/>
      <c r="L30" s="44"/>
      <c r="M30" s="44"/>
      <c r="N30" s="44"/>
      <c r="O30" s="44"/>
      <c r="P30" s="44"/>
      <c r="Q30" s="13"/>
    </row>
    <row r="31" spans="2:17" x14ac:dyDescent="0.2">
      <c r="B31" s="41">
        <f t="shared" si="1"/>
        <v>23</v>
      </c>
      <c r="C31" s="38"/>
      <c r="D31" s="61"/>
      <c r="E31" s="62"/>
      <c r="F31" s="62"/>
      <c r="G31" s="62"/>
      <c r="H31" s="62"/>
      <c r="I31" s="63"/>
      <c r="J31" s="44"/>
      <c r="K31" s="44"/>
      <c r="L31" s="44"/>
      <c r="M31" s="44"/>
      <c r="N31" s="44"/>
      <c r="O31" s="44"/>
      <c r="P31" s="44"/>
      <c r="Q31" s="13"/>
    </row>
    <row r="32" spans="2:17" x14ac:dyDescent="0.2">
      <c r="B32" s="41">
        <f t="shared" si="1"/>
        <v>24</v>
      </c>
      <c r="C32" s="38"/>
      <c r="D32" s="61"/>
      <c r="E32" s="62"/>
      <c r="F32" s="62"/>
      <c r="G32" s="62"/>
      <c r="H32" s="62"/>
      <c r="I32" s="63"/>
      <c r="J32" s="44"/>
      <c r="K32" s="44"/>
      <c r="L32" s="44"/>
      <c r="M32" s="44"/>
      <c r="N32" s="44"/>
      <c r="O32" s="44"/>
      <c r="P32" s="44"/>
      <c r="Q32" s="13"/>
    </row>
    <row r="33" spans="2:17" x14ac:dyDescent="0.2">
      <c r="B33" s="41">
        <f t="shared" si="1"/>
        <v>25</v>
      </c>
      <c r="C33" s="38"/>
      <c r="D33" s="61"/>
      <c r="E33" s="62"/>
      <c r="F33" s="62"/>
      <c r="G33" s="62"/>
      <c r="H33" s="62"/>
      <c r="I33" s="63"/>
      <c r="J33" s="44"/>
      <c r="K33" s="44"/>
      <c r="L33" s="44"/>
      <c r="M33" s="44"/>
      <c r="N33" s="44"/>
      <c r="O33" s="44"/>
      <c r="P33" s="44"/>
      <c r="Q33" s="13"/>
    </row>
    <row r="34" spans="2:17" x14ac:dyDescent="0.2">
      <c r="B34" s="41">
        <f t="shared" si="1"/>
        <v>26</v>
      </c>
      <c r="C34" s="38"/>
      <c r="D34" s="61"/>
      <c r="E34" s="62"/>
      <c r="F34" s="62"/>
      <c r="G34" s="62"/>
      <c r="H34" s="62"/>
      <c r="I34" s="63"/>
      <c r="J34" s="44"/>
      <c r="K34" s="44"/>
      <c r="L34" s="44"/>
      <c r="M34" s="44"/>
      <c r="N34" s="44"/>
      <c r="O34" s="44"/>
      <c r="P34" s="44"/>
      <c r="Q34" s="13"/>
    </row>
    <row r="35" spans="2:17" x14ac:dyDescent="0.2">
      <c r="B35" s="41">
        <f t="shared" si="1"/>
        <v>27</v>
      </c>
      <c r="C35" s="38"/>
      <c r="D35" s="61"/>
      <c r="E35" s="62"/>
      <c r="F35" s="62"/>
      <c r="G35" s="62"/>
      <c r="H35" s="62"/>
      <c r="I35" s="63"/>
      <c r="J35" s="44"/>
      <c r="K35" s="44"/>
      <c r="L35" s="44"/>
      <c r="M35" s="44"/>
      <c r="N35" s="44"/>
      <c r="O35" s="44"/>
      <c r="P35" s="44"/>
      <c r="Q35" s="13"/>
    </row>
    <row r="36" spans="2:17" x14ac:dyDescent="0.2">
      <c r="B36" s="41">
        <f t="shared" si="1"/>
        <v>28</v>
      </c>
      <c r="C36" s="38"/>
      <c r="D36" s="61"/>
      <c r="E36" s="62"/>
      <c r="F36" s="62"/>
      <c r="G36" s="62"/>
      <c r="H36" s="62"/>
      <c r="I36" s="63"/>
      <c r="J36" s="44"/>
      <c r="K36" s="44"/>
      <c r="L36" s="44"/>
      <c r="M36" s="44"/>
      <c r="N36" s="44"/>
      <c r="O36" s="44"/>
      <c r="P36" s="44"/>
      <c r="Q36" s="13"/>
    </row>
    <row r="37" spans="2:17" x14ac:dyDescent="0.2">
      <c r="B37" s="41">
        <f t="shared" si="1"/>
        <v>29</v>
      </c>
      <c r="C37" s="38"/>
      <c r="D37" s="61"/>
      <c r="E37" s="62"/>
      <c r="F37" s="62"/>
      <c r="G37" s="62"/>
      <c r="H37" s="62"/>
      <c r="I37" s="63"/>
      <c r="J37" s="44"/>
      <c r="K37" s="44"/>
      <c r="L37" s="44"/>
      <c r="M37" s="44"/>
      <c r="N37" s="44"/>
      <c r="O37" s="44"/>
      <c r="P37" s="44"/>
      <c r="Q37" s="13"/>
    </row>
    <row r="38" spans="2:17" x14ac:dyDescent="0.2">
      <c r="B38" s="41">
        <f t="shared" si="1"/>
        <v>30</v>
      </c>
      <c r="C38" s="38"/>
      <c r="D38" s="61"/>
      <c r="E38" s="62"/>
      <c r="F38" s="62"/>
      <c r="G38" s="62"/>
      <c r="H38" s="62"/>
      <c r="I38" s="63"/>
      <c r="J38" s="44"/>
      <c r="K38" s="44"/>
      <c r="L38" s="44"/>
      <c r="M38" s="44"/>
      <c r="N38" s="44"/>
      <c r="O38" s="44"/>
      <c r="P38" s="44"/>
      <c r="Q38" s="13"/>
    </row>
    <row r="39" spans="2:17" x14ac:dyDescent="0.2">
      <c r="B39" s="41">
        <f t="shared" si="1"/>
        <v>31</v>
      </c>
      <c r="C39" s="38"/>
      <c r="D39" s="61"/>
      <c r="E39" s="62"/>
      <c r="F39" s="62"/>
      <c r="G39" s="62"/>
      <c r="H39" s="62"/>
      <c r="I39" s="63"/>
      <c r="J39" s="44"/>
      <c r="K39" s="44"/>
      <c r="L39" s="44"/>
      <c r="M39" s="44"/>
      <c r="N39" s="44"/>
      <c r="O39" s="44"/>
      <c r="P39" s="44"/>
      <c r="Q39" s="13"/>
    </row>
    <row r="40" spans="2:17" x14ac:dyDescent="0.2">
      <c r="B40" s="41">
        <f t="shared" si="1"/>
        <v>32</v>
      </c>
      <c r="C40" s="38"/>
      <c r="D40" s="61"/>
      <c r="E40" s="62"/>
      <c r="F40" s="62"/>
      <c r="G40" s="62"/>
      <c r="H40" s="62"/>
      <c r="I40" s="63"/>
      <c r="J40" s="44"/>
      <c r="K40" s="44"/>
      <c r="L40" s="44"/>
      <c r="M40" s="44"/>
      <c r="N40" s="44"/>
      <c r="O40" s="44"/>
      <c r="P40" s="44"/>
      <c r="Q40" s="13"/>
    </row>
    <row r="41" spans="2:17" x14ac:dyDescent="0.2">
      <c r="B41" s="41">
        <f t="shared" si="1"/>
        <v>33</v>
      </c>
      <c r="C41" s="38"/>
      <c r="D41" s="61"/>
      <c r="E41" s="62"/>
      <c r="F41" s="62"/>
      <c r="G41" s="62"/>
      <c r="H41" s="62"/>
      <c r="I41" s="63"/>
      <c r="J41" s="44"/>
      <c r="K41" s="44"/>
      <c r="L41" s="44"/>
      <c r="M41" s="44"/>
      <c r="N41" s="44"/>
      <c r="O41" s="44"/>
      <c r="P41" s="44"/>
      <c r="Q41" s="13"/>
    </row>
    <row r="42" spans="2:17" x14ac:dyDescent="0.2">
      <c r="B42" s="41">
        <f t="shared" si="1"/>
        <v>34</v>
      </c>
      <c r="C42" s="41"/>
      <c r="D42" s="64"/>
      <c r="E42" s="64"/>
      <c r="F42" s="64"/>
      <c r="G42" s="64"/>
      <c r="H42" s="64"/>
      <c r="I42" s="64"/>
      <c r="J42" s="44"/>
      <c r="K42" s="44"/>
      <c r="L42" s="44"/>
      <c r="M42" s="44"/>
      <c r="N42" s="44"/>
      <c r="O42" s="44"/>
      <c r="P42" s="44"/>
      <c r="Q42" s="13"/>
    </row>
    <row r="43" spans="2:17" x14ac:dyDescent="0.2">
      <c r="B43" s="41">
        <f t="shared" si="1"/>
        <v>35</v>
      </c>
      <c r="C43" s="41"/>
      <c r="D43" s="64"/>
      <c r="E43" s="64"/>
      <c r="F43" s="64"/>
      <c r="G43" s="64"/>
      <c r="H43" s="64"/>
      <c r="I43" s="64"/>
      <c r="J43" s="44"/>
      <c r="K43" s="44"/>
      <c r="L43" s="44"/>
      <c r="M43" s="44"/>
      <c r="N43" s="44"/>
      <c r="O43" s="44"/>
      <c r="P43" s="44"/>
      <c r="Q43" s="13"/>
    </row>
    <row r="44" spans="2:17" x14ac:dyDescent="0.2">
      <c r="B44" s="41">
        <f t="shared" si="1"/>
        <v>36</v>
      </c>
      <c r="C44" s="41"/>
      <c r="D44" s="64"/>
      <c r="E44" s="64"/>
      <c r="F44" s="64"/>
      <c r="G44" s="64"/>
      <c r="H44" s="64"/>
      <c r="I44" s="64"/>
      <c r="J44" s="44"/>
      <c r="K44" s="44"/>
      <c r="L44" s="44"/>
      <c r="M44" s="44"/>
      <c r="N44" s="44"/>
      <c r="O44" s="44"/>
      <c r="P44" s="44"/>
      <c r="Q44" s="13"/>
    </row>
    <row r="45" spans="2:17" x14ac:dyDescent="0.2">
      <c r="B45" s="41">
        <f t="shared" si="1"/>
        <v>37</v>
      </c>
      <c r="C45" s="41"/>
      <c r="D45" s="64"/>
      <c r="E45" s="64"/>
      <c r="F45" s="64"/>
      <c r="G45" s="64"/>
      <c r="H45" s="64"/>
      <c r="I45" s="64"/>
      <c r="J45" s="44"/>
      <c r="K45" s="44"/>
      <c r="L45" s="44"/>
      <c r="M45" s="44"/>
      <c r="N45" s="44"/>
      <c r="O45" s="44"/>
      <c r="P45" s="44"/>
      <c r="Q45" s="13"/>
    </row>
    <row r="46" spans="2:17" x14ac:dyDescent="0.2">
      <c r="B46" s="41">
        <f t="shared" si="1"/>
        <v>38</v>
      </c>
      <c r="C46" s="41"/>
      <c r="D46" s="64"/>
      <c r="E46" s="64"/>
      <c r="F46" s="64"/>
      <c r="G46" s="64"/>
      <c r="H46" s="64"/>
      <c r="I46" s="64"/>
      <c r="J46" s="44"/>
      <c r="K46" s="44"/>
      <c r="L46" s="44"/>
      <c r="M46" s="44"/>
      <c r="N46" s="44"/>
      <c r="O46" s="44"/>
      <c r="P46" s="44"/>
      <c r="Q46" s="13"/>
    </row>
    <row r="47" spans="2:17" x14ac:dyDescent="0.2">
      <c r="B47" s="41">
        <f t="shared" si="1"/>
        <v>39</v>
      </c>
      <c r="C47" s="8"/>
      <c r="D47" s="64"/>
      <c r="E47" s="64"/>
      <c r="F47" s="64"/>
      <c r="G47" s="64"/>
      <c r="H47" s="64"/>
      <c r="I47" s="64"/>
      <c r="J47" s="44"/>
      <c r="K47" s="44"/>
      <c r="L47" s="44"/>
      <c r="M47" s="44"/>
      <c r="N47" s="44"/>
      <c r="O47" s="44"/>
      <c r="P47" s="44"/>
      <c r="Q47" s="13"/>
    </row>
    <row r="48" spans="2:17" x14ac:dyDescent="0.2">
      <c r="B48" s="41">
        <f t="shared" si="1"/>
        <v>40</v>
      </c>
      <c r="C48" s="8"/>
      <c r="D48" s="64"/>
      <c r="E48" s="64"/>
      <c r="F48" s="64"/>
      <c r="G48" s="64"/>
      <c r="H48" s="64"/>
      <c r="I48" s="64"/>
      <c r="J48" s="44"/>
      <c r="K48" s="44"/>
      <c r="L48" s="44"/>
      <c r="M48" s="44"/>
      <c r="N48" s="44"/>
      <c r="O48" s="44"/>
      <c r="P48" s="44"/>
      <c r="Q48" s="13"/>
    </row>
    <row r="49" spans="2:17" x14ac:dyDescent="0.2">
      <c r="B49" s="41">
        <f t="shared" si="1"/>
        <v>41</v>
      </c>
      <c r="C49" s="8"/>
      <c r="D49" s="64"/>
      <c r="E49" s="64"/>
      <c r="F49" s="64"/>
      <c r="G49" s="64"/>
      <c r="H49" s="64"/>
      <c r="I49" s="64"/>
      <c r="J49" s="44"/>
      <c r="K49" s="44"/>
      <c r="L49" s="44"/>
      <c r="M49" s="44"/>
      <c r="N49" s="44"/>
      <c r="O49" s="44"/>
      <c r="P49" s="44"/>
      <c r="Q49" s="13"/>
    </row>
    <row r="50" spans="2:17" x14ac:dyDescent="0.2">
      <c r="B50" s="41">
        <f t="shared" si="1"/>
        <v>42</v>
      </c>
      <c r="C50" s="8"/>
      <c r="D50" s="64"/>
      <c r="E50" s="64"/>
      <c r="F50" s="64"/>
      <c r="G50" s="64"/>
      <c r="H50" s="64"/>
      <c r="I50" s="64"/>
      <c r="J50" s="44"/>
      <c r="K50" s="44"/>
      <c r="L50" s="44"/>
      <c r="M50" s="44"/>
      <c r="N50" s="44"/>
      <c r="O50" s="44"/>
      <c r="P50" s="44"/>
      <c r="Q50" s="13"/>
    </row>
    <row r="51" spans="2:17" x14ac:dyDescent="0.2">
      <c r="B51" s="41">
        <f t="shared" si="1"/>
        <v>43</v>
      </c>
      <c r="C51" s="8"/>
      <c r="D51" s="64"/>
      <c r="E51" s="64"/>
      <c r="F51" s="64"/>
      <c r="G51" s="64"/>
      <c r="H51" s="64"/>
      <c r="I51" s="64"/>
      <c r="J51" s="44"/>
      <c r="K51" s="44"/>
      <c r="L51" s="44"/>
      <c r="M51" s="44"/>
      <c r="N51" s="44"/>
      <c r="O51" s="44"/>
      <c r="P51" s="44"/>
      <c r="Q51" s="13"/>
    </row>
    <row r="52" spans="2:17" x14ac:dyDescent="0.2">
      <c r="B52" s="41">
        <f t="shared" si="1"/>
        <v>44</v>
      </c>
      <c r="C52" s="8"/>
      <c r="D52" s="64"/>
      <c r="E52" s="64"/>
      <c r="F52" s="64"/>
      <c r="G52" s="64"/>
      <c r="H52" s="64"/>
      <c r="I52" s="64"/>
      <c r="J52" s="44"/>
      <c r="K52" s="44"/>
      <c r="L52" s="44"/>
      <c r="M52" s="44"/>
      <c r="N52" s="44"/>
      <c r="O52" s="44"/>
      <c r="P52" s="44"/>
      <c r="Q52" s="13"/>
    </row>
    <row r="53" spans="2:17" x14ac:dyDescent="0.2">
      <c r="B53" s="41">
        <f t="shared" si="1"/>
        <v>45</v>
      </c>
      <c r="C53" s="8"/>
      <c r="D53" s="64"/>
      <c r="E53" s="64"/>
      <c r="F53" s="64"/>
      <c r="G53" s="64"/>
      <c r="H53" s="64"/>
      <c r="I53" s="64"/>
      <c r="J53" s="44"/>
      <c r="K53" s="44"/>
      <c r="L53" s="44"/>
      <c r="M53" s="44"/>
      <c r="N53" s="44"/>
      <c r="O53" s="44"/>
      <c r="P53" s="44"/>
      <c r="Q53" s="13"/>
    </row>
    <row r="54" spans="2:17" x14ac:dyDescent="0.2">
      <c r="C54" s="65"/>
      <c r="D54" s="65"/>
      <c r="E54" s="39"/>
      <c r="H54" s="66" t="s">
        <v>19</v>
      </c>
      <c r="I54" s="66"/>
      <c r="J54" s="42">
        <f t="shared" ref="J54:Q54" si="2">COUNTIF(J9:J53,"&gt;=70")</f>
        <v>17</v>
      </c>
      <c r="K54" s="42">
        <f t="shared" si="2"/>
        <v>17</v>
      </c>
      <c r="L54" s="42">
        <f t="shared" si="2"/>
        <v>0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6">
        <f t="shared" si="2"/>
        <v>0</v>
      </c>
    </row>
    <row r="55" spans="2:17" x14ac:dyDescent="0.2">
      <c r="C55" s="65"/>
      <c r="D55" s="65"/>
      <c r="E55" s="20"/>
      <c r="H55" s="67" t="s">
        <v>20</v>
      </c>
      <c r="I55" s="67"/>
      <c r="J55" s="40">
        <f t="shared" ref="J55:Q55" si="3">COUNTIF(J9:J53,"&lt;70")</f>
        <v>4</v>
      </c>
      <c r="K55" s="40">
        <f t="shared" si="3"/>
        <v>4</v>
      </c>
      <c r="L55" s="40">
        <f t="shared" si="3"/>
        <v>21</v>
      </c>
      <c r="M55" s="40">
        <f t="shared" si="3"/>
        <v>21</v>
      </c>
      <c r="N55" s="40">
        <f t="shared" si="3"/>
        <v>21</v>
      </c>
      <c r="O55" s="40">
        <f t="shared" si="3"/>
        <v>0</v>
      </c>
      <c r="P55" s="40">
        <f t="shared" si="3"/>
        <v>0</v>
      </c>
      <c r="Q55" s="40">
        <f t="shared" si="3"/>
        <v>21</v>
      </c>
    </row>
    <row r="56" spans="2:17" x14ac:dyDescent="0.2">
      <c r="C56" s="65"/>
      <c r="D56" s="65"/>
      <c r="E56" s="65"/>
      <c r="H56" s="67" t="s">
        <v>21</v>
      </c>
      <c r="I56" s="67"/>
      <c r="J56" s="40">
        <f t="shared" ref="J56:Q56" si="4">COUNT(J9:J53)</f>
        <v>21</v>
      </c>
      <c r="K56" s="40">
        <f t="shared" si="4"/>
        <v>21</v>
      </c>
      <c r="L56" s="40">
        <f t="shared" si="4"/>
        <v>21</v>
      </c>
      <c r="M56" s="40">
        <f t="shared" si="4"/>
        <v>21</v>
      </c>
      <c r="N56" s="40">
        <f t="shared" si="4"/>
        <v>21</v>
      </c>
      <c r="O56" s="40">
        <f t="shared" si="4"/>
        <v>0</v>
      </c>
      <c r="P56" s="40">
        <f t="shared" si="4"/>
        <v>0</v>
      </c>
      <c r="Q56" s="40">
        <f t="shared" si="4"/>
        <v>21</v>
      </c>
    </row>
    <row r="57" spans="2:17" x14ac:dyDescent="0.2">
      <c r="C57" s="65"/>
      <c r="D57" s="65"/>
      <c r="E57" s="39"/>
      <c r="F57" s="11"/>
      <c r="H57" s="68" t="s">
        <v>16</v>
      </c>
      <c r="I57" s="68"/>
      <c r="J57" s="24">
        <f>J54/J56</f>
        <v>0.80952380952380953</v>
      </c>
      <c r="K57" s="25">
        <f t="shared" ref="K57:Q57" si="5">K54/K56</f>
        <v>0.80952380952380953</v>
      </c>
      <c r="L57" s="25">
        <f t="shared" si="5"/>
        <v>0</v>
      </c>
      <c r="M57" s="25">
        <f t="shared" si="5"/>
        <v>0</v>
      </c>
      <c r="N57" s="25">
        <f t="shared" si="5"/>
        <v>0</v>
      </c>
      <c r="O57" s="25" t="e">
        <f t="shared" si="5"/>
        <v>#DIV/0!</v>
      </c>
      <c r="P57" s="25" t="e">
        <f t="shared" si="5"/>
        <v>#DIV/0!</v>
      </c>
      <c r="Q57" s="25">
        <f t="shared" si="5"/>
        <v>0</v>
      </c>
    </row>
    <row r="58" spans="2:17" x14ac:dyDescent="0.2">
      <c r="C58" s="65"/>
      <c r="D58" s="65"/>
      <c r="E58" s="39"/>
      <c r="F58" s="11"/>
      <c r="H58" s="68" t="s">
        <v>17</v>
      </c>
      <c r="I58" s="68"/>
      <c r="J58" s="24">
        <f>J55/J56</f>
        <v>0.19047619047619047</v>
      </c>
      <c r="K58" s="24">
        <f t="shared" ref="K58:Q58" si="6">K55/K56</f>
        <v>0.19047619047619047</v>
      </c>
      <c r="L58" s="25">
        <f t="shared" si="6"/>
        <v>1</v>
      </c>
      <c r="M58" s="25">
        <f t="shared" si="6"/>
        <v>1</v>
      </c>
      <c r="N58" s="25">
        <f t="shared" si="6"/>
        <v>1</v>
      </c>
      <c r="O58" s="25" t="e">
        <f t="shared" si="6"/>
        <v>#DIV/0!</v>
      </c>
      <c r="P58" s="25" t="e">
        <f t="shared" si="6"/>
        <v>#DIV/0!</v>
      </c>
      <c r="Q58" s="25">
        <f t="shared" si="6"/>
        <v>1</v>
      </c>
    </row>
    <row r="59" spans="2:17" x14ac:dyDescent="0.2">
      <c r="C59" s="65"/>
      <c r="D59" s="65"/>
      <c r="E59" s="20"/>
      <c r="F59" s="11"/>
    </row>
    <row r="60" spans="2:17" x14ac:dyDescent="0.2">
      <c r="C60" s="39"/>
      <c r="D60" s="39"/>
      <c r="E60" s="20"/>
      <c r="F60" s="11"/>
    </row>
    <row r="61" spans="2:17" x14ac:dyDescent="0.2">
      <c r="J61" s="69"/>
      <c r="K61" s="69"/>
      <c r="L61" s="69"/>
      <c r="M61" s="69"/>
      <c r="N61" s="69"/>
      <c r="O61" s="69"/>
      <c r="P61" s="69"/>
    </row>
    <row r="62" spans="2:17" x14ac:dyDescent="0.2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18" x14ac:dyDescent="0.2">
      <c r="C4" t="s">
        <v>0</v>
      </c>
      <c r="D4" s="54" t="s">
        <v>131</v>
      </c>
      <c r="E4" s="54"/>
      <c r="F4" s="54"/>
      <c r="G4" s="54"/>
      <c r="I4" t="s">
        <v>1</v>
      </c>
      <c r="J4" s="55" t="s">
        <v>134</v>
      </c>
      <c r="K4" s="55"/>
      <c r="M4" t="s">
        <v>2</v>
      </c>
      <c r="N4" s="56">
        <v>45749</v>
      </c>
      <c r="O4" s="56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7" t="s">
        <v>132</v>
      </c>
      <c r="E6" s="57"/>
      <c r="F6" s="57"/>
      <c r="G6" s="57"/>
      <c r="I6" s="58" t="s">
        <v>22</v>
      </c>
      <c r="J6" s="58"/>
      <c r="K6" s="59" t="s">
        <v>24</v>
      </c>
      <c r="L6" s="59"/>
      <c r="M6" s="59"/>
      <c r="N6" s="59"/>
      <c r="O6" s="59"/>
      <c r="P6" s="59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">
      <c r="B9" s="7">
        <v>1</v>
      </c>
      <c r="C9" s="36" t="s">
        <v>66</v>
      </c>
      <c r="D9" s="49" t="s">
        <v>45</v>
      </c>
      <c r="E9" s="50"/>
      <c r="F9" s="50"/>
      <c r="G9" s="50"/>
      <c r="H9" s="50"/>
      <c r="I9" s="51"/>
      <c r="J9" s="44">
        <v>100</v>
      </c>
      <c r="K9" s="4">
        <v>0</v>
      </c>
      <c r="L9" s="5">
        <v>0</v>
      </c>
      <c r="M9" s="30"/>
      <c r="N9" s="30"/>
      <c r="O9" s="30"/>
      <c r="P9" s="5"/>
      <c r="Q9" s="13">
        <f>SUM(J9:L9)/3</f>
        <v>33.333333333333336</v>
      </c>
    </row>
    <row r="10" spans="2:18" x14ac:dyDescent="0.2">
      <c r="B10" s="7">
        <f>B9+1</f>
        <v>2</v>
      </c>
      <c r="C10" s="36" t="s">
        <v>73</v>
      </c>
      <c r="D10" s="49" t="s">
        <v>46</v>
      </c>
      <c r="E10" s="50"/>
      <c r="F10" s="50"/>
      <c r="G10" s="50"/>
      <c r="H10" s="50"/>
      <c r="I10" s="51"/>
      <c r="J10" s="44">
        <v>100</v>
      </c>
      <c r="K10" s="5">
        <v>0</v>
      </c>
      <c r="L10" s="5">
        <v>0</v>
      </c>
      <c r="M10" s="30"/>
      <c r="N10" s="30"/>
      <c r="O10" s="30"/>
      <c r="P10" s="5"/>
      <c r="Q10" s="13">
        <f t="shared" ref="Q10:Q37" si="0">SUM(J10:L10)/3</f>
        <v>33.333333333333336</v>
      </c>
    </row>
    <row r="11" spans="2:18" x14ac:dyDescent="0.2">
      <c r="B11" s="7">
        <f t="shared" ref="B11:B51" si="1">B10+1</f>
        <v>3</v>
      </c>
      <c r="C11" s="36" t="s">
        <v>67</v>
      </c>
      <c r="D11" s="49" t="s">
        <v>123</v>
      </c>
      <c r="E11" s="50"/>
      <c r="F11" s="50"/>
      <c r="G11" s="50"/>
      <c r="H11" s="50"/>
      <c r="I11" s="51"/>
      <c r="J11" s="44">
        <v>100</v>
      </c>
      <c r="K11" s="5">
        <v>0</v>
      </c>
      <c r="L11" s="5">
        <v>0</v>
      </c>
      <c r="M11" s="30"/>
      <c r="N11" s="30"/>
      <c r="O11" s="30"/>
      <c r="P11" s="5"/>
      <c r="Q11" s="13">
        <f t="shared" si="0"/>
        <v>33.333333333333336</v>
      </c>
    </row>
    <row r="12" spans="2:18" x14ac:dyDescent="0.2">
      <c r="B12" s="7">
        <f t="shared" si="1"/>
        <v>4</v>
      </c>
      <c r="C12" s="36" t="s">
        <v>74</v>
      </c>
      <c r="D12" s="49" t="s">
        <v>25</v>
      </c>
      <c r="E12" s="50"/>
      <c r="F12" s="50"/>
      <c r="G12" s="50"/>
      <c r="H12" s="50"/>
      <c r="I12" s="51"/>
      <c r="J12" s="44">
        <v>90</v>
      </c>
      <c r="K12" s="5">
        <v>0</v>
      </c>
      <c r="L12" s="5">
        <v>0</v>
      </c>
      <c r="M12" s="30"/>
      <c r="N12" s="30"/>
      <c r="O12" s="30"/>
      <c r="P12" s="5"/>
      <c r="Q12" s="13">
        <f t="shared" si="0"/>
        <v>30</v>
      </c>
    </row>
    <row r="13" spans="2:18" x14ac:dyDescent="0.2">
      <c r="B13" s="7">
        <v>5</v>
      </c>
      <c r="C13" s="36" t="s">
        <v>34</v>
      </c>
      <c r="D13" s="49" t="s">
        <v>124</v>
      </c>
      <c r="E13" s="50"/>
      <c r="F13" s="50"/>
      <c r="G13" s="50"/>
      <c r="H13" s="50"/>
      <c r="I13" s="51"/>
      <c r="J13" s="44">
        <v>100</v>
      </c>
      <c r="K13" s="5">
        <v>0</v>
      </c>
      <c r="L13" s="5">
        <v>0</v>
      </c>
      <c r="M13" s="30"/>
      <c r="N13" s="30"/>
      <c r="O13" s="30"/>
      <c r="P13" s="5"/>
      <c r="Q13" s="13">
        <f t="shared" si="0"/>
        <v>33.333333333333336</v>
      </c>
    </row>
    <row r="14" spans="2:18" x14ac:dyDescent="0.2">
      <c r="B14" s="7">
        <f t="shared" si="1"/>
        <v>6</v>
      </c>
      <c r="C14" s="36" t="s">
        <v>59</v>
      </c>
      <c r="D14" s="49" t="s">
        <v>125</v>
      </c>
      <c r="E14" s="50"/>
      <c r="F14" s="50"/>
      <c r="G14" s="50"/>
      <c r="H14" s="50"/>
      <c r="I14" s="51"/>
      <c r="J14" s="44">
        <v>100</v>
      </c>
      <c r="K14" s="5">
        <v>0</v>
      </c>
      <c r="L14" s="5">
        <v>0</v>
      </c>
      <c r="M14" s="30"/>
      <c r="N14" s="30"/>
      <c r="O14" s="30"/>
      <c r="P14" s="5"/>
      <c r="Q14" s="13">
        <f t="shared" si="0"/>
        <v>33.333333333333336</v>
      </c>
    </row>
    <row r="15" spans="2:18" x14ac:dyDescent="0.2">
      <c r="B15" s="7">
        <f t="shared" si="1"/>
        <v>7</v>
      </c>
      <c r="C15" s="36" t="s">
        <v>61</v>
      </c>
      <c r="D15" s="49" t="s">
        <v>126</v>
      </c>
      <c r="E15" s="50"/>
      <c r="F15" s="50"/>
      <c r="G15" s="50"/>
      <c r="H15" s="50"/>
      <c r="I15" s="51"/>
      <c r="J15" s="44">
        <v>100</v>
      </c>
      <c r="K15" s="5">
        <v>0</v>
      </c>
      <c r="L15" s="5">
        <v>0</v>
      </c>
      <c r="M15" s="30"/>
      <c r="N15" s="30"/>
      <c r="O15" s="30"/>
      <c r="P15" s="5"/>
      <c r="Q15" s="13">
        <f t="shared" si="0"/>
        <v>33.333333333333336</v>
      </c>
    </row>
    <row r="16" spans="2:18" x14ac:dyDescent="0.2">
      <c r="B16" s="7">
        <f t="shared" si="1"/>
        <v>8</v>
      </c>
      <c r="C16" s="36" t="s">
        <v>82</v>
      </c>
      <c r="D16" s="49" t="s">
        <v>26</v>
      </c>
      <c r="E16" s="50"/>
      <c r="F16" s="50"/>
      <c r="G16" s="50"/>
      <c r="H16" s="50"/>
      <c r="I16" s="51"/>
      <c r="J16" s="44">
        <v>100</v>
      </c>
      <c r="K16" s="5">
        <v>0</v>
      </c>
      <c r="L16" s="5">
        <v>0</v>
      </c>
      <c r="M16" s="30"/>
      <c r="N16" s="30"/>
      <c r="O16" s="30"/>
      <c r="P16" s="5"/>
      <c r="Q16" s="13">
        <f t="shared" si="0"/>
        <v>33.333333333333336</v>
      </c>
    </row>
    <row r="17" spans="2:17" x14ac:dyDescent="0.2">
      <c r="B17" s="7">
        <f t="shared" si="1"/>
        <v>9</v>
      </c>
      <c r="C17" s="36" t="s">
        <v>58</v>
      </c>
      <c r="D17" s="49" t="s">
        <v>47</v>
      </c>
      <c r="E17" s="50"/>
      <c r="F17" s="50"/>
      <c r="G17" s="50"/>
      <c r="H17" s="50"/>
      <c r="I17" s="51"/>
      <c r="J17" s="44">
        <v>100</v>
      </c>
      <c r="K17" s="5">
        <v>0</v>
      </c>
      <c r="L17" s="5">
        <v>0</v>
      </c>
      <c r="M17" s="30"/>
      <c r="N17" s="30"/>
      <c r="O17" s="30"/>
      <c r="P17" s="5"/>
      <c r="Q17" s="13">
        <f t="shared" si="0"/>
        <v>33.333333333333336</v>
      </c>
    </row>
    <row r="18" spans="2:17" x14ac:dyDescent="0.2">
      <c r="B18" s="7">
        <f t="shared" si="1"/>
        <v>10</v>
      </c>
      <c r="C18" s="36" t="s">
        <v>35</v>
      </c>
      <c r="D18" s="49" t="s">
        <v>27</v>
      </c>
      <c r="E18" s="50"/>
      <c r="F18" s="50"/>
      <c r="G18" s="50"/>
      <c r="H18" s="50"/>
      <c r="I18" s="51"/>
      <c r="J18" s="44">
        <v>100</v>
      </c>
      <c r="K18" s="5">
        <v>0</v>
      </c>
      <c r="L18" s="5">
        <v>0</v>
      </c>
      <c r="M18" s="30"/>
      <c r="N18" s="30"/>
      <c r="O18" s="30"/>
      <c r="P18" s="5"/>
      <c r="Q18" s="13">
        <f t="shared" si="0"/>
        <v>33.333333333333336</v>
      </c>
    </row>
    <row r="19" spans="2:17" x14ac:dyDescent="0.2">
      <c r="B19" s="7">
        <f t="shared" si="1"/>
        <v>11</v>
      </c>
      <c r="C19" s="36" t="s">
        <v>36</v>
      </c>
      <c r="D19" s="49" t="s">
        <v>28</v>
      </c>
      <c r="E19" s="50"/>
      <c r="F19" s="50"/>
      <c r="G19" s="50"/>
      <c r="H19" s="50"/>
      <c r="I19" s="51"/>
      <c r="J19" s="44">
        <v>100</v>
      </c>
      <c r="K19" s="5">
        <v>0</v>
      </c>
      <c r="L19" s="5">
        <v>0</v>
      </c>
      <c r="M19" s="30"/>
      <c r="N19" s="30"/>
      <c r="O19" s="30"/>
      <c r="P19" s="5"/>
      <c r="Q19" s="13">
        <f t="shared" si="0"/>
        <v>33.333333333333336</v>
      </c>
    </row>
    <row r="20" spans="2:17" x14ac:dyDescent="0.2">
      <c r="B20" s="7">
        <f t="shared" si="1"/>
        <v>12</v>
      </c>
      <c r="C20" s="36" t="s">
        <v>60</v>
      </c>
      <c r="D20" s="49" t="s">
        <v>48</v>
      </c>
      <c r="E20" s="50"/>
      <c r="F20" s="50"/>
      <c r="G20" s="50"/>
      <c r="H20" s="50"/>
      <c r="I20" s="51"/>
      <c r="J20" s="44">
        <v>100</v>
      </c>
      <c r="K20" s="5">
        <v>0</v>
      </c>
      <c r="L20" s="5">
        <v>0</v>
      </c>
      <c r="M20" s="30"/>
      <c r="N20" s="30"/>
      <c r="O20" s="30"/>
      <c r="P20" s="5"/>
      <c r="Q20" s="13">
        <f t="shared" si="0"/>
        <v>33.333333333333336</v>
      </c>
    </row>
    <row r="21" spans="2:17" x14ac:dyDescent="0.2">
      <c r="B21" s="7">
        <f t="shared" si="1"/>
        <v>13</v>
      </c>
      <c r="C21" s="36" t="s">
        <v>37</v>
      </c>
      <c r="D21" s="49" t="s">
        <v>127</v>
      </c>
      <c r="E21" s="50"/>
      <c r="F21" s="50"/>
      <c r="G21" s="50"/>
      <c r="H21" s="50"/>
      <c r="I21" s="51"/>
      <c r="J21" s="44">
        <v>100</v>
      </c>
      <c r="K21" s="5">
        <v>0</v>
      </c>
      <c r="L21" s="5">
        <v>0</v>
      </c>
      <c r="M21" s="30"/>
      <c r="N21" s="30"/>
      <c r="O21" s="30"/>
      <c r="P21" s="5"/>
      <c r="Q21" s="13">
        <f t="shared" si="0"/>
        <v>33.333333333333336</v>
      </c>
    </row>
    <row r="22" spans="2:17" x14ac:dyDescent="0.2">
      <c r="B22" s="7">
        <f t="shared" si="1"/>
        <v>14</v>
      </c>
      <c r="C22" s="36" t="s">
        <v>38</v>
      </c>
      <c r="D22" s="49" t="s">
        <v>29</v>
      </c>
      <c r="E22" s="50"/>
      <c r="F22" s="50"/>
      <c r="G22" s="50"/>
      <c r="H22" s="50"/>
      <c r="I22" s="51"/>
      <c r="J22" s="44">
        <v>100</v>
      </c>
      <c r="K22" s="31">
        <v>0</v>
      </c>
      <c r="L22" s="31">
        <v>0</v>
      </c>
      <c r="M22" s="31"/>
      <c r="N22" s="31"/>
      <c r="O22" s="31"/>
      <c r="P22" s="31"/>
      <c r="Q22" s="13">
        <f t="shared" si="0"/>
        <v>33.333333333333336</v>
      </c>
    </row>
    <row r="23" spans="2:17" x14ac:dyDescent="0.2">
      <c r="B23" s="7">
        <f t="shared" si="1"/>
        <v>15</v>
      </c>
      <c r="C23" s="36" t="s">
        <v>70</v>
      </c>
      <c r="D23" s="49" t="s">
        <v>69</v>
      </c>
      <c r="E23" s="50"/>
      <c r="F23" s="50"/>
      <c r="G23" s="50"/>
      <c r="H23" s="50"/>
      <c r="I23" s="51"/>
      <c r="J23" s="44">
        <v>100</v>
      </c>
      <c r="K23" s="31">
        <v>0</v>
      </c>
      <c r="L23" s="31">
        <v>0</v>
      </c>
      <c r="M23" s="31"/>
      <c r="N23" s="31"/>
      <c r="O23" s="31"/>
      <c r="P23" s="31"/>
      <c r="Q23" s="13">
        <f t="shared" si="0"/>
        <v>33.333333333333336</v>
      </c>
    </row>
    <row r="24" spans="2:17" x14ac:dyDescent="0.2">
      <c r="B24" s="7">
        <v>16</v>
      </c>
      <c r="C24" s="36" t="s">
        <v>68</v>
      </c>
      <c r="D24" s="49" t="s">
        <v>129</v>
      </c>
      <c r="E24" s="50"/>
      <c r="F24" s="50"/>
      <c r="G24" s="50"/>
      <c r="H24" s="50"/>
      <c r="I24" s="51"/>
      <c r="J24" s="46">
        <v>0</v>
      </c>
      <c r="K24" s="31">
        <v>0</v>
      </c>
      <c r="L24" s="31">
        <v>0</v>
      </c>
      <c r="M24" s="31"/>
      <c r="N24" s="31"/>
      <c r="O24" s="31"/>
      <c r="P24" s="31"/>
      <c r="Q24" s="13">
        <f t="shared" si="0"/>
        <v>0</v>
      </c>
    </row>
    <row r="25" spans="2:17" x14ac:dyDescent="0.2">
      <c r="B25" s="7">
        <f t="shared" si="1"/>
        <v>17</v>
      </c>
      <c r="C25" s="36" t="s">
        <v>65</v>
      </c>
      <c r="D25" s="49" t="s">
        <v>130</v>
      </c>
      <c r="E25" s="50"/>
      <c r="F25" s="50"/>
      <c r="G25" s="50"/>
      <c r="H25" s="50"/>
      <c r="I25" s="51"/>
      <c r="J25" s="44">
        <v>100</v>
      </c>
      <c r="K25" s="31">
        <v>0</v>
      </c>
      <c r="L25" s="31">
        <v>0</v>
      </c>
      <c r="M25" s="31"/>
      <c r="N25" s="31"/>
      <c r="O25" s="31"/>
      <c r="P25" s="31"/>
      <c r="Q25" s="13">
        <f t="shared" si="0"/>
        <v>33.333333333333336</v>
      </c>
    </row>
    <row r="26" spans="2:17" x14ac:dyDescent="0.2">
      <c r="B26" s="7">
        <f t="shared" si="1"/>
        <v>18</v>
      </c>
      <c r="C26" s="36" t="s">
        <v>39</v>
      </c>
      <c r="D26" s="49" t="s">
        <v>30</v>
      </c>
      <c r="E26" s="50"/>
      <c r="F26" s="50"/>
      <c r="G26" s="50"/>
      <c r="H26" s="50"/>
      <c r="I26" s="51"/>
      <c r="J26" s="46">
        <v>0</v>
      </c>
      <c r="K26" s="31">
        <v>0</v>
      </c>
      <c r="L26" s="31">
        <v>0</v>
      </c>
      <c r="M26" s="31"/>
      <c r="N26" s="31"/>
      <c r="O26" s="31"/>
      <c r="P26" s="31"/>
      <c r="Q26" s="13">
        <f t="shared" si="0"/>
        <v>0</v>
      </c>
    </row>
    <row r="27" spans="2:17" x14ac:dyDescent="0.2">
      <c r="B27" s="41">
        <v>19</v>
      </c>
      <c r="C27" s="41" t="s">
        <v>90</v>
      </c>
      <c r="D27" s="49" t="s">
        <v>179</v>
      </c>
      <c r="E27" s="50"/>
      <c r="F27" s="50"/>
      <c r="G27" s="50"/>
      <c r="H27" s="50"/>
      <c r="I27" s="51"/>
      <c r="J27" s="44">
        <v>100</v>
      </c>
      <c r="K27" s="44">
        <v>0</v>
      </c>
      <c r="L27" s="44">
        <v>0</v>
      </c>
      <c r="M27" s="44"/>
      <c r="N27" s="44"/>
      <c r="O27" s="44"/>
      <c r="P27" s="44"/>
      <c r="Q27" s="13">
        <f t="shared" ref="Q27" si="2">SUM(J27:L27)/3</f>
        <v>33.333333333333336</v>
      </c>
    </row>
    <row r="28" spans="2:17" x14ac:dyDescent="0.2">
      <c r="B28" s="41">
        <f t="shared" si="1"/>
        <v>20</v>
      </c>
      <c r="C28" s="36" t="s">
        <v>57</v>
      </c>
      <c r="D28" s="49" t="s">
        <v>49</v>
      </c>
      <c r="E28" s="50"/>
      <c r="F28" s="50"/>
      <c r="G28" s="50"/>
      <c r="H28" s="50"/>
      <c r="I28" s="51"/>
      <c r="J28" s="44">
        <v>100</v>
      </c>
      <c r="K28" s="31">
        <v>0</v>
      </c>
      <c r="L28" s="31">
        <v>0</v>
      </c>
      <c r="M28" s="31"/>
      <c r="N28" s="31"/>
      <c r="O28" s="31"/>
      <c r="P28" s="31"/>
      <c r="Q28" s="13">
        <f t="shared" si="0"/>
        <v>33.333333333333336</v>
      </c>
    </row>
    <row r="29" spans="2:17" x14ac:dyDescent="0.2">
      <c r="B29" s="41">
        <f t="shared" si="1"/>
        <v>21</v>
      </c>
      <c r="C29" s="36" t="s">
        <v>62</v>
      </c>
      <c r="D29" s="49" t="s">
        <v>50</v>
      </c>
      <c r="E29" s="50"/>
      <c r="F29" s="50"/>
      <c r="G29" s="50"/>
      <c r="H29" s="50"/>
      <c r="I29" s="51"/>
      <c r="J29" s="44">
        <v>100</v>
      </c>
      <c r="K29" s="31">
        <v>0</v>
      </c>
      <c r="L29" s="31">
        <v>0</v>
      </c>
      <c r="M29" s="31"/>
      <c r="N29" s="31"/>
      <c r="O29" s="31"/>
      <c r="P29" s="31"/>
      <c r="Q29" s="13">
        <f t="shared" si="0"/>
        <v>33.333333333333336</v>
      </c>
    </row>
    <row r="30" spans="2:17" x14ac:dyDescent="0.2">
      <c r="B30" s="41">
        <f t="shared" si="1"/>
        <v>22</v>
      </c>
      <c r="C30" s="36" t="s">
        <v>40</v>
      </c>
      <c r="D30" s="49" t="s">
        <v>51</v>
      </c>
      <c r="E30" s="50"/>
      <c r="F30" s="50"/>
      <c r="G30" s="50"/>
      <c r="H30" s="50"/>
      <c r="I30" s="51"/>
      <c r="J30" s="44">
        <v>100</v>
      </c>
      <c r="K30" s="31">
        <v>0</v>
      </c>
      <c r="L30" s="31">
        <v>0</v>
      </c>
      <c r="M30" s="31"/>
      <c r="N30" s="31"/>
      <c r="O30" s="31"/>
      <c r="P30" s="31"/>
      <c r="Q30" s="13">
        <f t="shared" si="0"/>
        <v>33.333333333333336</v>
      </c>
    </row>
    <row r="31" spans="2:17" x14ac:dyDescent="0.2">
      <c r="B31" s="41">
        <f t="shared" si="1"/>
        <v>23</v>
      </c>
      <c r="C31" s="36" t="s">
        <v>41</v>
      </c>
      <c r="D31" s="49" t="s">
        <v>31</v>
      </c>
      <c r="E31" s="50"/>
      <c r="F31" s="50"/>
      <c r="G31" s="50"/>
      <c r="H31" s="50"/>
      <c r="I31" s="51"/>
      <c r="J31" s="44">
        <v>100</v>
      </c>
      <c r="K31" s="31">
        <v>0</v>
      </c>
      <c r="L31" s="31">
        <v>0</v>
      </c>
      <c r="M31" s="31"/>
      <c r="N31" s="31"/>
      <c r="O31" s="31"/>
      <c r="P31" s="31"/>
      <c r="Q31" s="13">
        <f t="shared" si="0"/>
        <v>33.333333333333336</v>
      </c>
    </row>
    <row r="32" spans="2:17" x14ac:dyDescent="0.2">
      <c r="B32" s="41">
        <f t="shared" si="1"/>
        <v>24</v>
      </c>
      <c r="C32" s="36" t="s">
        <v>42</v>
      </c>
      <c r="D32" s="49" t="s">
        <v>32</v>
      </c>
      <c r="E32" s="50"/>
      <c r="F32" s="50"/>
      <c r="G32" s="50"/>
      <c r="H32" s="50"/>
      <c r="I32" s="51"/>
      <c r="J32" s="44">
        <v>100</v>
      </c>
      <c r="K32" s="31">
        <v>0</v>
      </c>
      <c r="L32" s="31">
        <v>0</v>
      </c>
      <c r="M32" s="31"/>
      <c r="N32" s="31"/>
      <c r="O32" s="31"/>
      <c r="P32" s="31"/>
      <c r="Q32" s="13">
        <f t="shared" si="0"/>
        <v>33.333333333333336</v>
      </c>
    </row>
    <row r="33" spans="2:17" x14ac:dyDescent="0.2">
      <c r="B33" s="41">
        <f t="shared" si="1"/>
        <v>25</v>
      </c>
      <c r="C33" s="36" t="s">
        <v>43</v>
      </c>
      <c r="D33" s="49" t="s">
        <v>52</v>
      </c>
      <c r="E33" s="50"/>
      <c r="F33" s="50"/>
      <c r="G33" s="50"/>
      <c r="H33" s="50"/>
      <c r="I33" s="51"/>
      <c r="J33" s="44">
        <v>100</v>
      </c>
      <c r="K33" s="31">
        <v>0</v>
      </c>
      <c r="L33" s="31">
        <v>0</v>
      </c>
      <c r="M33" s="31"/>
      <c r="N33" s="31"/>
      <c r="O33" s="31"/>
      <c r="P33" s="31"/>
      <c r="Q33" s="13">
        <f t="shared" si="0"/>
        <v>33.333333333333336</v>
      </c>
    </row>
    <row r="34" spans="2:17" x14ac:dyDescent="0.2">
      <c r="B34" s="41">
        <v>26</v>
      </c>
      <c r="C34" s="36" t="s">
        <v>64</v>
      </c>
      <c r="D34" s="49" t="s">
        <v>53</v>
      </c>
      <c r="E34" s="50"/>
      <c r="F34" s="50"/>
      <c r="G34" s="50"/>
      <c r="H34" s="50"/>
      <c r="I34" s="51"/>
      <c r="J34" s="44">
        <v>100</v>
      </c>
      <c r="K34" s="31">
        <v>0</v>
      </c>
      <c r="L34" s="31">
        <v>0</v>
      </c>
      <c r="M34" s="31"/>
      <c r="N34" s="31"/>
      <c r="O34" s="31"/>
      <c r="P34" s="31"/>
      <c r="Q34" s="13">
        <f t="shared" si="0"/>
        <v>33.333333333333336</v>
      </c>
    </row>
    <row r="35" spans="2:17" x14ac:dyDescent="0.2">
      <c r="B35" s="41">
        <f t="shared" si="1"/>
        <v>27</v>
      </c>
      <c r="C35" s="36" t="s">
        <v>56</v>
      </c>
      <c r="D35" s="49" t="s">
        <v>54</v>
      </c>
      <c r="E35" s="50"/>
      <c r="F35" s="50"/>
      <c r="G35" s="50"/>
      <c r="H35" s="50"/>
      <c r="I35" s="51"/>
      <c r="J35" s="44">
        <v>100</v>
      </c>
      <c r="K35" s="31">
        <v>0</v>
      </c>
      <c r="L35" s="31">
        <v>0</v>
      </c>
      <c r="M35" s="31"/>
      <c r="N35" s="31"/>
      <c r="O35" s="31"/>
      <c r="P35" s="31"/>
      <c r="Q35" s="13">
        <f t="shared" si="0"/>
        <v>33.333333333333336</v>
      </c>
    </row>
    <row r="36" spans="2:17" x14ac:dyDescent="0.2">
      <c r="B36" s="41">
        <f t="shared" si="1"/>
        <v>28</v>
      </c>
      <c r="C36" s="36" t="s">
        <v>44</v>
      </c>
      <c r="D36" s="49" t="s">
        <v>33</v>
      </c>
      <c r="E36" s="50"/>
      <c r="F36" s="50"/>
      <c r="G36" s="50"/>
      <c r="H36" s="50"/>
      <c r="I36" s="51"/>
      <c r="J36" s="44">
        <v>100</v>
      </c>
      <c r="K36" s="31">
        <v>0</v>
      </c>
      <c r="L36" s="31">
        <v>0</v>
      </c>
      <c r="M36" s="31"/>
      <c r="N36" s="31"/>
      <c r="O36" s="31"/>
      <c r="P36" s="31"/>
      <c r="Q36" s="13">
        <f t="shared" si="0"/>
        <v>33.333333333333336</v>
      </c>
    </row>
    <row r="37" spans="2:17" x14ac:dyDescent="0.2">
      <c r="B37" s="41">
        <f t="shared" si="1"/>
        <v>29</v>
      </c>
      <c r="C37" s="36" t="s">
        <v>63</v>
      </c>
      <c r="D37" s="49" t="s">
        <v>55</v>
      </c>
      <c r="E37" s="50"/>
      <c r="F37" s="50"/>
      <c r="G37" s="50"/>
      <c r="H37" s="50"/>
      <c r="I37" s="51"/>
      <c r="J37" s="44">
        <v>100</v>
      </c>
      <c r="K37" s="37">
        <v>0</v>
      </c>
      <c r="L37" s="37">
        <v>0</v>
      </c>
      <c r="M37" s="37"/>
      <c r="N37" s="37"/>
      <c r="O37" s="37"/>
      <c r="P37" s="37"/>
      <c r="Q37" s="13">
        <f t="shared" si="0"/>
        <v>33.333333333333336</v>
      </c>
    </row>
    <row r="38" spans="2:17" x14ac:dyDescent="0.2">
      <c r="B38" s="41">
        <f t="shared" si="1"/>
        <v>30</v>
      </c>
      <c r="C38" s="36"/>
      <c r="D38" s="71"/>
      <c r="E38" s="72"/>
      <c r="F38" s="72"/>
      <c r="G38" s="72"/>
      <c r="H38" s="72"/>
      <c r="I38" s="73"/>
      <c r="J38" s="27"/>
      <c r="K38" s="28"/>
      <c r="L38" s="28"/>
      <c r="M38" s="4"/>
      <c r="N38" s="4"/>
      <c r="O38" s="4"/>
      <c r="P38" s="4"/>
      <c r="Q38" s="13"/>
    </row>
    <row r="39" spans="2:17" x14ac:dyDescent="0.2">
      <c r="B39" s="41">
        <f t="shared" si="1"/>
        <v>31</v>
      </c>
      <c r="C39" s="36"/>
      <c r="D39" s="71"/>
      <c r="E39" s="72"/>
      <c r="F39" s="72"/>
      <c r="G39" s="72"/>
      <c r="H39" s="72"/>
      <c r="I39" s="73"/>
      <c r="J39" s="27"/>
      <c r="K39" s="28"/>
      <c r="L39" s="28"/>
      <c r="M39" s="4"/>
      <c r="N39" s="4"/>
      <c r="O39" s="4"/>
      <c r="P39" s="4"/>
      <c r="Q39" s="13"/>
    </row>
    <row r="40" spans="2:17" x14ac:dyDescent="0.2">
      <c r="B40" s="41">
        <f t="shared" si="1"/>
        <v>32</v>
      </c>
      <c r="C40" s="36"/>
      <c r="D40" s="71"/>
      <c r="E40" s="72"/>
      <c r="F40" s="72"/>
      <c r="G40" s="72"/>
      <c r="H40" s="72"/>
      <c r="I40" s="73"/>
      <c r="J40" s="27"/>
      <c r="K40" s="28"/>
      <c r="L40" s="28"/>
      <c r="M40" s="4"/>
      <c r="N40" s="4"/>
      <c r="O40" s="4"/>
      <c r="P40" s="4"/>
      <c r="Q40" s="13"/>
    </row>
    <row r="41" spans="2:17" x14ac:dyDescent="0.2">
      <c r="B41" s="41">
        <f t="shared" si="1"/>
        <v>33</v>
      </c>
      <c r="C41" s="29"/>
      <c r="D41" s="71"/>
      <c r="E41" s="72"/>
      <c r="F41" s="72"/>
      <c r="G41" s="72"/>
      <c r="H41" s="72"/>
      <c r="I41" s="73"/>
      <c r="J41" s="27"/>
      <c r="K41" s="28"/>
      <c r="L41" s="28"/>
      <c r="M41" s="4"/>
      <c r="N41" s="4"/>
      <c r="O41" s="4"/>
      <c r="P41" s="4"/>
      <c r="Q41" s="13"/>
    </row>
    <row r="42" spans="2:17" x14ac:dyDescent="0.2">
      <c r="B42" s="41">
        <f t="shared" si="1"/>
        <v>34</v>
      </c>
      <c r="C42" s="29"/>
      <c r="D42" s="71"/>
      <c r="E42" s="72"/>
      <c r="F42" s="72"/>
      <c r="G42" s="72"/>
      <c r="H42" s="72"/>
      <c r="I42" s="73"/>
      <c r="J42" s="27"/>
      <c r="K42" s="28"/>
      <c r="L42" s="28"/>
      <c r="M42" s="4"/>
      <c r="N42" s="4"/>
      <c r="O42" s="4"/>
      <c r="P42" s="4"/>
      <c r="Q42" s="13"/>
    </row>
    <row r="43" spans="2:17" x14ac:dyDescent="0.2">
      <c r="B43" s="41">
        <f t="shared" si="1"/>
        <v>35</v>
      </c>
      <c r="C43" s="8"/>
      <c r="D43" s="74"/>
      <c r="E43" s="74"/>
      <c r="F43" s="74"/>
      <c r="G43" s="74"/>
      <c r="H43" s="74"/>
      <c r="I43" s="74"/>
      <c r="J43" s="4"/>
      <c r="K43" s="4"/>
      <c r="L43" s="4"/>
      <c r="M43" s="4"/>
      <c r="N43" s="4"/>
      <c r="O43" s="4"/>
      <c r="P43" s="4"/>
      <c r="Q43" s="13"/>
    </row>
    <row r="44" spans="2:17" x14ac:dyDescent="0.2">
      <c r="B44" s="41">
        <f t="shared" si="1"/>
        <v>36</v>
      </c>
      <c r="C44" s="8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3"/>
    </row>
    <row r="45" spans="2:17" x14ac:dyDescent="0.2">
      <c r="B45" s="41">
        <f t="shared" si="1"/>
        <v>37</v>
      </c>
      <c r="C45" s="8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3"/>
    </row>
    <row r="46" spans="2:17" x14ac:dyDescent="0.2">
      <c r="B46" s="41">
        <f t="shared" si="1"/>
        <v>38</v>
      </c>
      <c r="C46" s="8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3"/>
    </row>
    <row r="47" spans="2:17" x14ac:dyDescent="0.2">
      <c r="B47" s="41">
        <f t="shared" si="1"/>
        <v>39</v>
      </c>
      <c r="C47" s="8"/>
      <c r="D47" s="64"/>
      <c r="E47" s="64"/>
      <c r="F47" s="64"/>
      <c r="G47" s="64"/>
      <c r="H47" s="64"/>
      <c r="I47" s="64"/>
      <c r="J47" s="5"/>
      <c r="K47" s="5"/>
      <c r="L47" s="5"/>
      <c r="M47" s="5"/>
      <c r="N47" s="5"/>
      <c r="O47" s="5"/>
      <c r="P47" s="5"/>
      <c r="Q47" s="13"/>
    </row>
    <row r="48" spans="2:17" x14ac:dyDescent="0.2">
      <c r="B48" s="41">
        <f t="shared" si="1"/>
        <v>40</v>
      </c>
      <c r="C48" s="8"/>
      <c r="D48" s="64"/>
      <c r="E48" s="64"/>
      <c r="F48" s="64"/>
      <c r="G48" s="64"/>
      <c r="H48" s="64"/>
      <c r="I48" s="64"/>
      <c r="J48" s="5"/>
      <c r="K48" s="5"/>
      <c r="L48" s="5"/>
      <c r="M48" s="5"/>
      <c r="N48" s="5"/>
      <c r="O48" s="5"/>
      <c r="P48" s="5"/>
      <c r="Q48" s="13"/>
    </row>
    <row r="49" spans="2:17" x14ac:dyDescent="0.2">
      <c r="B49" s="41">
        <f t="shared" si="1"/>
        <v>41</v>
      </c>
      <c r="C49" s="8"/>
      <c r="D49" s="64"/>
      <c r="E49" s="64"/>
      <c r="F49" s="64"/>
      <c r="G49" s="64"/>
      <c r="H49" s="64"/>
      <c r="I49" s="64"/>
      <c r="J49" s="5"/>
      <c r="K49" s="5"/>
      <c r="L49" s="5"/>
      <c r="M49" s="5"/>
      <c r="N49" s="5"/>
      <c r="O49" s="5"/>
      <c r="P49" s="5"/>
      <c r="Q49" s="13"/>
    </row>
    <row r="50" spans="2:17" x14ac:dyDescent="0.2">
      <c r="B50" s="41">
        <f t="shared" si="1"/>
        <v>42</v>
      </c>
      <c r="C50" s="8"/>
      <c r="D50" s="64"/>
      <c r="E50" s="64"/>
      <c r="F50" s="64"/>
      <c r="G50" s="64"/>
      <c r="H50" s="64"/>
      <c r="I50" s="64"/>
      <c r="J50" s="14"/>
      <c r="K50" s="14"/>
      <c r="L50" s="14"/>
      <c r="M50" s="14"/>
      <c r="N50" s="14"/>
      <c r="O50" s="14"/>
      <c r="P50" s="14"/>
      <c r="Q50" s="13"/>
    </row>
    <row r="51" spans="2:17" x14ac:dyDescent="0.2">
      <c r="B51" s="15">
        <f t="shared" si="1"/>
        <v>43</v>
      </c>
      <c r="C51" s="21"/>
      <c r="D51" s="76"/>
      <c r="E51" s="77"/>
      <c r="F51" s="77"/>
      <c r="G51" s="77"/>
      <c r="H51" s="77"/>
      <c r="I51" s="78"/>
      <c r="J51" s="3"/>
      <c r="K51" s="3"/>
      <c r="L51" s="3"/>
      <c r="M51" s="3"/>
      <c r="N51" s="3"/>
      <c r="O51" s="3"/>
      <c r="P51" s="3"/>
      <c r="Q51" s="13"/>
    </row>
    <row r="52" spans="2:17" x14ac:dyDescent="0.2">
      <c r="C52" s="65"/>
      <c r="D52" s="65"/>
      <c r="E52" s="9"/>
      <c r="H52" s="66" t="s">
        <v>19</v>
      </c>
      <c r="I52" s="66"/>
      <c r="J52" s="22">
        <f t="shared" ref="J52:Q52" si="3">COUNTIF(J9:J51,"&gt;=70")</f>
        <v>27</v>
      </c>
      <c r="K52" s="22">
        <f t="shared" si="3"/>
        <v>0</v>
      </c>
      <c r="L52" s="22">
        <f t="shared" si="3"/>
        <v>0</v>
      </c>
      <c r="M52" s="22">
        <f t="shared" si="3"/>
        <v>0</v>
      </c>
      <c r="N52" s="22">
        <f t="shared" si="3"/>
        <v>0</v>
      </c>
      <c r="O52" s="22">
        <f t="shared" si="3"/>
        <v>0</v>
      </c>
      <c r="P52" s="22">
        <f t="shared" si="3"/>
        <v>0</v>
      </c>
      <c r="Q52" s="26">
        <f t="shared" si="3"/>
        <v>0</v>
      </c>
    </row>
    <row r="53" spans="2:17" x14ac:dyDescent="0.2">
      <c r="C53" s="65"/>
      <c r="D53" s="65"/>
      <c r="E53" s="10"/>
      <c r="H53" s="67" t="s">
        <v>20</v>
      </c>
      <c r="I53" s="67"/>
      <c r="J53" s="23">
        <f t="shared" ref="J53:Q53" si="4">COUNTIF(J9:J51,"&lt;70")</f>
        <v>2</v>
      </c>
      <c r="K53" s="23">
        <f t="shared" si="4"/>
        <v>29</v>
      </c>
      <c r="L53" s="23">
        <f t="shared" si="4"/>
        <v>29</v>
      </c>
      <c r="M53" s="23">
        <f t="shared" si="4"/>
        <v>0</v>
      </c>
      <c r="N53" s="23">
        <f t="shared" si="4"/>
        <v>0</v>
      </c>
      <c r="O53" s="23">
        <f t="shared" si="4"/>
        <v>0</v>
      </c>
      <c r="P53" s="23">
        <f t="shared" si="4"/>
        <v>0</v>
      </c>
      <c r="Q53" s="23">
        <f t="shared" si="4"/>
        <v>29</v>
      </c>
    </row>
    <row r="54" spans="2:17" x14ac:dyDescent="0.2">
      <c r="C54" s="65"/>
      <c r="D54" s="65"/>
      <c r="E54" s="65"/>
      <c r="H54" s="67" t="s">
        <v>21</v>
      </c>
      <c r="I54" s="67"/>
      <c r="J54" s="23">
        <f t="shared" ref="J54:Q54" si="5">COUNT(J9:J51)</f>
        <v>29</v>
      </c>
      <c r="K54" s="23">
        <f t="shared" si="5"/>
        <v>29</v>
      </c>
      <c r="L54" s="23">
        <f t="shared" si="5"/>
        <v>29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3">
        <f t="shared" si="5"/>
        <v>29</v>
      </c>
    </row>
    <row r="55" spans="2:17" x14ac:dyDescent="0.2">
      <c r="C55" s="65"/>
      <c r="D55" s="65"/>
      <c r="E55" s="9"/>
      <c r="F55" s="11"/>
      <c r="H55" s="68" t="s">
        <v>16</v>
      </c>
      <c r="I55" s="68"/>
      <c r="J55" s="24">
        <f>J52/J54</f>
        <v>0.93103448275862066</v>
      </c>
      <c r="K55" s="25">
        <f t="shared" ref="K55:Q55" si="6">K52/K54</f>
        <v>0</v>
      </c>
      <c r="L55" s="25">
        <f t="shared" si="6"/>
        <v>0</v>
      </c>
      <c r="M55" s="25" t="e">
        <f t="shared" si="6"/>
        <v>#DIV/0!</v>
      </c>
      <c r="N55" s="25" t="e">
        <f t="shared" si="6"/>
        <v>#DIV/0!</v>
      </c>
      <c r="O55" s="25" t="e">
        <f t="shared" si="6"/>
        <v>#DIV/0!</v>
      </c>
      <c r="P55" s="25" t="e">
        <f t="shared" si="6"/>
        <v>#DIV/0!</v>
      </c>
      <c r="Q55" s="25">
        <f t="shared" si="6"/>
        <v>0</v>
      </c>
    </row>
    <row r="56" spans="2:17" x14ac:dyDescent="0.2">
      <c r="C56" s="65"/>
      <c r="D56" s="65"/>
      <c r="E56" s="9"/>
      <c r="F56" s="11"/>
      <c r="H56" s="68" t="s">
        <v>17</v>
      </c>
      <c r="I56" s="68"/>
      <c r="J56" s="24">
        <f>J53/J54</f>
        <v>6.8965517241379309E-2</v>
      </c>
      <c r="K56" s="24">
        <f t="shared" ref="K56:Q56" si="7">K53/K54</f>
        <v>1</v>
      </c>
      <c r="L56" s="25">
        <f t="shared" si="7"/>
        <v>1</v>
      </c>
      <c r="M56" s="25" t="e">
        <f t="shared" si="7"/>
        <v>#DIV/0!</v>
      </c>
      <c r="N56" s="25" t="e">
        <f t="shared" si="7"/>
        <v>#DIV/0!</v>
      </c>
      <c r="O56" s="25" t="e">
        <f t="shared" si="7"/>
        <v>#DIV/0!</v>
      </c>
      <c r="P56" s="25" t="e">
        <f t="shared" si="7"/>
        <v>#DIV/0!</v>
      </c>
      <c r="Q56" s="25">
        <f t="shared" si="7"/>
        <v>1</v>
      </c>
    </row>
    <row r="57" spans="2:17" x14ac:dyDescent="0.2">
      <c r="C57" s="65"/>
      <c r="D57" s="65"/>
      <c r="E57" s="10"/>
      <c r="F57" s="11"/>
    </row>
    <row r="58" spans="2:17" x14ac:dyDescent="0.2">
      <c r="C58" s="9"/>
      <c r="D58" s="9"/>
      <c r="E58" s="10"/>
      <c r="F58" s="11"/>
    </row>
    <row r="59" spans="2:17" x14ac:dyDescent="0.2">
      <c r="J59" s="69"/>
      <c r="K59" s="69"/>
      <c r="L59" s="69"/>
      <c r="M59" s="69"/>
      <c r="N59" s="69"/>
      <c r="O59" s="69"/>
      <c r="P59" s="69"/>
    </row>
    <row r="60" spans="2:17" x14ac:dyDescent="0.2">
      <c r="J60" s="70" t="s">
        <v>18</v>
      </c>
      <c r="K60" s="70"/>
      <c r="L60" s="70"/>
      <c r="M60" s="70"/>
      <c r="N60" s="70"/>
      <c r="O60" s="70"/>
      <c r="P60" s="70"/>
    </row>
  </sheetData>
  <mergeCells count="65">
    <mergeCell ref="K6:P6"/>
    <mergeCell ref="D41:I41"/>
    <mergeCell ref="D45:I45"/>
    <mergeCell ref="D20:I20"/>
    <mergeCell ref="D40:I40"/>
    <mergeCell ref="D24:I24"/>
    <mergeCell ref="I6:J6"/>
    <mergeCell ref="D26:I26"/>
    <mergeCell ref="D28:I28"/>
    <mergeCell ref="D29:I29"/>
    <mergeCell ref="D30:I30"/>
    <mergeCell ref="N4:O4"/>
    <mergeCell ref="C52:D52"/>
    <mergeCell ref="D47:I47"/>
    <mergeCell ref="D48:I48"/>
    <mergeCell ref="D49:I49"/>
    <mergeCell ref="D50:I50"/>
    <mergeCell ref="D51:I51"/>
    <mergeCell ref="D46:I46"/>
    <mergeCell ref="D32:I32"/>
    <mergeCell ref="D33:I33"/>
    <mergeCell ref="D34:I34"/>
    <mergeCell ref="D35:I35"/>
    <mergeCell ref="D36:I36"/>
    <mergeCell ref="D37:I37"/>
    <mergeCell ref="D38:I38"/>
    <mergeCell ref="D27:I27"/>
    <mergeCell ref="B2:P2"/>
    <mergeCell ref="D43:I43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C3:P3"/>
    <mergeCell ref="D21:I21"/>
    <mergeCell ref="J4:K4"/>
    <mergeCell ref="D6:G6"/>
    <mergeCell ref="D31:I31"/>
    <mergeCell ref="J60:P60"/>
    <mergeCell ref="C53:D53"/>
    <mergeCell ref="J59:P59"/>
    <mergeCell ref="C56:D56"/>
    <mergeCell ref="C57:D57"/>
    <mergeCell ref="C55:D55"/>
    <mergeCell ref="C54:E54"/>
    <mergeCell ref="H52:I52"/>
    <mergeCell ref="H55:I55"/>
    <mergeCell ref="H56:I56"/>
    <mergeCell ref="D39:I39"/>
    <mergeCell ref="H53:I53"/>
    <mergeCell ref="H54:I54"/>
    <mergeCell ref="D44:I44"/>
    <mergeCell ref="D42:I42"/>
    <mergeCell ref="D4:G4"/>
    <mergeCell ref="D16:I16"/>
    <mergeCell ref="D17:I17"/>
    <mergeCell ref="D18:I18"/>
    <mergeCell ref="D25:I25"/>
    <mergeCell ref="D22:I22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9A97-B0BA-C641-9144-0D3464886F53}">
  <dimension ref="B2:R62"/>
  <sheetViews>
    <sheetView zoomScale="15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43"/>
      <c r="R3" s="43"/>
    </row>
    <row r="4" spans="2:18" x14ac:dyDescent="0.2">
      <c r="C4" t="s">
        <v>0</v>
      </c>
      <c r="D4" s="54" t="s">
        <v>180</v>
      </c>
      <c r="E4" s="54"/>
      <c r="F4" s="54"/>
      <c r="G4" s="54"/>
      <c r="I4" t="s">
        <v>1</v>
      </c>
      <c r="J4" s="55" t="s">
        <v>181</v>
      </c>
      <c r="K4" s="55"/>
      <c r="M4" t="s">
        <v>2</v>
      </c>
      <c r="N4" s="56">
        <v>45749</v>
      </c>
      <c r="O4" s="56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7" t="s">
        <v>132</v>
      </c>
      <c r="E6" s="57"/>
      <c r="F6" s="57"/>
      <c r="G6" s="57"/>
      <c r="I6" s="58" t="s">
        <v>22</v>
      </c>
      <c r="J6" s="58"/>
      <c r="K6" s="59" t="s">
        <v>24</v>
      </c>
      <c r="L6" s="59"/>
      <c r="M6" s="59"/>
      <c r="N6" s="59"/>
      <c r="O6" s="59"/>
      <c r="P6" s="59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4" t="s">
        <v>7</v>
      </c>
      <c r="K8" s="44" t="s">
        <v>10</v>
      </c>
      <c r="L8" s="44" t="s">
        <v>11</v>
      </c>
      <c r="M8" s="44" t="s">
        <v>12</v>
      </c>
      <c r="N8" s="44" t="s">
        <v>13</v>
      </c>
      <c r="O8" s="44" t="s">
        <v>14</v>
      </c>
      <c r="P8" s="44" t="s">
        <v>15</v>
      </c>
      <c r="Q8" s="12" t="s">
        <v>23</v>
      </c>
    </row>
    <row r="9" spans="2:18" x14ac:dyDescent="0.2">
      <c r="B9" s="41">
        <v>1</v>
      </c>
      <c r="C9" s="41" t="s">
        <v>205</v>
      </c>
      <c r="D9" s="49" t="s">
        <v>182</v>
      </c>
      <c r="E9" s="50"/>
      <c r="F9" s="50"/>
      <c r="G9" s="50"/>
      <c r="H9" s="50"/>
      <c r="I9" s="51"/>
      <c r="J9" s="44">
        <v>100</v>
      </c>
      <c r="K9" s="44">
        <v>98</v>
      </c>
      <c r="L9" s="47">
        <v>99</v>
      </c>
      <c r="M9" s="44">
        <v>0</v>
      </c>
      <c r="N9" s="44">
        <v>0</v>
      </c>
      <c r="O9" s="44">
        <v>0</v>
      </c>
      <c r="P9" s="44">
        <v>0</v>
      </c>
      <c r="Q9" s="13">
        <f>SUM(J9:P9)/7</f>
        <v>42.428571428571431</v>
      </c>
    </row>
    <row r="10" spans="2:18" x14ac:dyDescent="0.2">
      <c r="B10" s="41">
        <f>B9+1</f>
        <v>2</v>
      </c>
      <c r="C10" s="41" t="s">
        <v>206</v>
      </c>
      <c r="D10" s="49" t="s">
        <v>183</v>
      </c>
      <c r="E10" s="50"/>
      <c r="F10" s="50"/>
      <c r="G10" s="50"/>
      <c r="H10" s="50"/>
      <c r="I10" s="51"/>
      <c r="J10" s="44">
        <v>100</v>
      </c>
      <c r="K10" s="47">
        <v>100</v>
      </c>
      <c r="L10" s="47">
        <v>100</v>
      </c>
      <c r="M10" s="44">
        <v>0</v>
      </c>
      <c r="N10" s="44">
        <v>0</v>
      </c>
      <c r="O10" s="44">
        <v>0</v>
      </c>
      <c r="P10" s="44">
        <v>0</v>
      </c>
      <c r="Q10" s="13">
        <f t="shared" ref="Q10:Q32" si="0">SUM(J10:P10)/7</f>
        <v>42.857142857142854</v>
      </c>
    </row>
    <row r="11" spans="2:18" x14ac:dyDescent="0.2">
      <c r="B11" s="41">
        <f>B10+1</f>
        <v>3</v>
      </c>
      <c r="C11" s="41" t="s">
        <v>207</v>
      </c>
      <c r="D11" s="49" t="s">
        <v>184</v>
      </c>
      <c r="E11" s="50"/>
      <c r="F11" s="50"/>
      <c r="G11" s="50"/>
      <c r="H11" s="50"/>
      <c r="I11" s="51"/>
      <c r="J11" s="44">
        <v>100</v>
      </c>
      <c r="K11" s="47">
        <v>100</v>
      </c>
      <c r="L11" s="47">
        <v>100</v>
      </c>
      <c r="M11" s="44">
        <v>0</v>
      </c>
      <c r="N11" s="44">
        <v>0</v>
      </c>
      <c r="O11" s="44">
        <v>0</v>
      </c>
      <c r="P11" s="44">
        <v>0</v>
      </c>
      <c r="Q11" s="13">
        <f t="shared" si="0"/>
        <v>42.857142857142854</v>
      </c>
    </row>
    <row r="12" spans="2:18" x14ac:dyDescent="0.2">
      <c r="B12" s="41">
        <f t="shared" ref="B12:B53" si="1">B11+1</f>
        <v>4</v>
      </c>
      <c r="C12" s="41" t="s">
        <v>208</v>
      </c>
      <c r="D12" s="49" t="s">
        <v>185</v>
      </c>
      <c r="E12" s="50"/>
      <c r="F12" s="50"/>
      <c r="G12" s="50"/>
      <c r="H12" s="50"/>
      <c r="I12" s="51"/>
      <c r="J12" s="44">
        <v>100</v>
      </c>
      <c r="K12" s="47">
        <v>100</v>
      </c>
      <c r="L12" s="47">
        <v>100</v>
      </c>
      <c r="M12" s="44">
        <v>0</v>
      </c>
      <c r="N12" s="44">
        <v>0</v>
      </c>
      <c r="O12" s="44">
        <v>0</v>
      </c>
      <c r="P12" s="44">
        <v>0</v>
      </c>
      <c r="Q12" s="13">
        <f t="shared" si="0"/>
        <v>42.857142857142854</v>
      </c>
    </row>
    <row r="13" spans="2:18" x14ac:dyDescent="0.2">
      <c r="B13" s="41">
        <f t="shared" si="1"/>
        <v>5</v>
      </c>
      <c r="C13" s="41" t="s">
        <v>209</v>
      </c>
      <c r="D13" s="49" t="s">
        <v>186</v>
      </c>
      <c r="E13" s="50"/>
      <c r="F13" s="50"/>
      <c r="G13" s="50"/>
      <c r="H13" s="50"/>
      <c r="I13" s="51"/>
      <c r="J13" s="44">
        <v>100</v>
      </c>
      <c r="K13" s="47">
        <v>100</v>
      </c>
      <c r="L13" s="47">
        <v>100</v>
      </c>
      <c r="M13" s="44">
        <v>0</v>
      </c>
      <c r="N13" s="44">
        <v>0</v>
      </c>
      <c r="O13" s="44">
        <v>0</v>
      </c>
      <c r="P13" s="44">
        <v>0</v>
      </c>
      <c r="Q13" s="13">
        <f t="shared" si="0"/>
        <v>42.857142857142854</v>
      </c>
    </row>
    <row r="14" spans="2:18" x14ac:dyDescent="0.2">
      <c r="B14" s="41">
        <f t="shared" si="1"/>
        <v>6</v>
      </c>
      <c r="C14" s="41" t="s">
        <v>210</v>
      </c>
      <c r="D14" s="49" t="s">
        <v>187</v>
      </c>
      <c r="E14" s="50"/>
      <c r="F14" s="50"/>
      <c r="G14" s="50"/>
      <c r="H14" s="50"/>
      <c r="I14" s="51"/>
      <c r="J14" s="44">
        <v>100</v>
      </c>
      <c r="K14" s="47">
        <v>100</v>
      </c>
      <c r="L14" s="47">
        <v>100</v>
      </c>
      <c r="M14" s="44">
        <v>0</v>
      </c>
      <c r="N14" s="44">
        <v>0</v>
      </c>
      <c r="O14" s="44">
        <v>0</v>
      </c>
      <c r="P14" s="44">
        <v>0</v>
      </c>
      <c r="Q14" s="13">
        <f t="shared" si="0"/>
        <v>42.857142857142854</v>
      </c>
    </row>
    <row r="15" spans="2:18" x14ac:dyDescent="0.2">
      <c r="B15" s="41">
        <f t="shared" si="1"/>
        <v>7</v>
      </c>
      <c r="C15" s="41" t="s">
        <v>211</v>
      </c>
      <c r="D15" s="49" t="s">
        <v>188</v>
      </c>
      <c r="E15" s="50"/>
      <c r="F15" s="50"/>
      <c r="G15" s="50"/>
      <c r="H15" s="50"/>
      <c r="I15" s="51"/>
      <c r="J15" s="44">
        <v>100</v>
      </c>
      <c r="K15" s="47">
        <v>96</v>
      </c>
      <c r="L15" s="47">
        <v>97</v>
      </c>
      <c r="M15" s="44">
        <v>0</v>
      </c>
      <c r="N15" s="44">
        <v>0</v>
      </c>
      <c r="O15" s="44">
        <v>0</v>
      </c>
      <c r="P15" s="44">
        <v>0</v>
      </c>
      <c r="Q15" s="13">
        <f t="shared" si="0"/>
        <v>41.857142857142854</v>
      </c>
    </row>
    <row r="16" spans="2:18" x14ac:dyDescent="0.2">
      <c r="B16" s="41">
        <f t="shared" si="1"/>
        <v>8</v>
      </c>
      <c r="C16" s="41" t="s">
        <v>212</v>
      </c>
      <c r="D16" s="49" t="s">
        <v>189</v>
      </c>
      <c r="E16" s="50"/>
      <c r="F16" s="50"/>
      <c r="G16" s="50"/>
      <c r="H16" s="50"/>
      <c r="I16" s="51"/>
      <c r="J16" s="44">
        <v>100</v>
      </c>
      <c r="K16" s="47">
        <v>98</v>
      </c>
      <c r="L16" s="47">
        <v>99</v>
      </c>
      <c r="M16" s="44">
        <v>0</v>
      </c>
      <c r="N16" s="44">
        <v>0</v>
      </c>
      <c r="O16" s="44">
        <v>0</v>
      </c>
      <c r="P16" s="44">
        <v>0</v>
      </c>
      <c r="Q16" s="13">
        <f t="shared" si="0"/>
        <v>42.428571428571431</v>
      </c>
    </row>
    <row r="17" spans="2:17" x14ac:dyDescent="0.2">
      <c r="B17" s="41">
        <f t="shared" si="1"/>
        <v>9</v>
      </c>
      <c r="C17" s="41" t="s">
        <v>213</v>
      </c>
      <c r="D17" s="49" t="s">
        <v>190</v>
      </c>
      <c r="E17" s="50"/>
      <c r="F17" s="50"/>
      <c r="G17" s="50"/>
      <c r="H17" s="50"/>
      <c r="I17" s="51"/>
      <c r="J17" s="44">
        <v>100</v>
      </c>
      <c r="K17" s="47">
        <v>100</v>
      </c>
      <c r="L17" s="47">
        <v>100</v>
      </c>
      <c r="M17" s="44">
        <v>0</v>
      </c>
      <c r="N17" s="44">
        <v>0</v>
      </c>
      <c r="O17" s="44">
        <v>0</v>
      </c>
      <c r="P17" s="44">
        <v>0</v>
      </c>
      <c r="Q17" s="13">
        <f t="shared" si="0"/>
        <v>42.857142857142854</v>
      </c>
    </row>
    <row r="18" spans="2:17" x14ac:dyDescent="0.2">
      <c r="B18" s="41">
        <f t="shared" si="1"/>
        <v>10</v>
      </c>
      <c r="C18" s="41" t="s">
        <v>214</v>
      </c>
      <c r="D18" s="49" t="s">
        <v>191</v>
      </c>
      <c r="E18" s="50"/>
      <c r="F18" s="50"/>
      <c r="G18" s="50"/>
      <c r="H18" s="50"/>
      <c r="I18" s="51"/>
      <c r="J18" s="44">
        <v>100</v>
      </c>
      <c r="K18" s="47">
        <v>100</v>
      </c>
      <c r="L18" s="47">
        <v>100</v>
      </c>
      <c r="M18" s="44">
        <v>0</v>
      </c>
      <c r="N18" s="44">
        <v>0</v>
      </c>
      <c r="O18" s="44">
        <v>0</v>
      </c>
      <c r="P18" s="44">
        <v>0</v>
      </c>
      <c r="Q18" s="13">
        <f t="shared" si="0"/>
        <v>42.857142857142854</v>
      </c>
    </row>
    <row r="19" spans="2:17" x14ac:dyDescent="0.2">
      <c r="B19" s="41">
        <f t="shared" si="1"/>
        <v>11</v>
      </c>
      <c r="C19" s="41" t="s">
        <v>215</v>
      </c>
      <c r="D19" s="49" t="s">
        <v>192</v>
      </c>
      <c r="E19" s="50"/>
      <c r="F19" s="50"/>
      <c r="G19" s="50"/>
      <c r="H19" s="50"/>
      <c r="I19" s="51"/>
      <c r="J19" s="44">
        <v>100</v>
      </c>
      <c r="K19" s="47">
        <v>100</v>
      </c>
      <c r="L19" s="47">
        <v>100</v>
      </c>
      <c r="M19" s="44">
        <v>0</v>
      </c>
      <c r="N19" s="44">
        <v>0</v>
      </c>
      <c r="O19" s="44">
        <v>0</v>
      </c>
      <c r="P19" s="44">
        <v>0</v>
      </c>
      <c r="Q19" s="13">
        <f t="shared" si="0"/>
        <v>42.857142857142854</v>
      </c>
    </row>
    <row r="20" spans="2:17" x14ac:dyDescent="0.2">
      <c r="B20" s="41">
        <f t="shared" si="1"/>
        <v>12</v>
      </c>
      <c r="C20" s="41" t="s">
        <v>216</v>
      </c>
      <c r="D20" s="49" t="s">
        <v>193</v>
      </c>
      <c r="E20" s="50"/>
      <c r="F20" s="50"/>
      <c r="G20" s="50"/>
      <c r="H20" s="50"/>
      <c r="I20" s="51"/>
      <c r="J20" s="46">
        <v>0</v>
      </c>
      <c r="K20" s="47">
        <v>0</v>
      </c>
      <c r="L20" s="47">
        <v>0</v>
      </c>
      <c r="M20" s="44">
        <v>0</v>
      </c>
      <c r="N20" s="44">
        <v>0</v>
      </c>
      <c r="O20" s="44">
        <v>0</v>
      </c>
      <c r="P20" s="44">
        <v>0</v>
      </c>
      <c r="Q20" s="13">
        <f t="shared" si="0"/>
        <v>0</v>
      </c>
    </row>
    <row r="21" spans="2:17" x14ac:dyDescent="0.2">
      <c r="B21" s="41">
        <f t="shared" si="1"/>
        <v>13</v>
      </c>
      <c r="C21" s="41" t="s">
        <v>217</v>
      </c>
      <c r="D21" s="49" t="s">
        <v>194</v>
      </c>
      <c r="E21" s="50"/>
      <c r="F21" s="50"/>
      <c r="G21" s="50"/>
      <c r="H21" s="50"/>
      <c r="I21" s="51"/>
      <c r="J21" s="44">
        <v>100</v>
      </c>
      <c r="K21" s="47">
        <v>98</v>
      </c>
      <c r="L21" s="47">
        <v>99</v>
      </c>
      <c r="M21" s="44">
        <v>0</v>
      </c>
      <c r="N21" s="44">
        <v>0</v>
      </c>
      <c r="O21" s="44">
        <v>0</v>
      </c>
      <c r="P21" s="44">
        <v>0</v>
      </c>
      <c r="Q21" s="13">
        <f t="shared" si="0"/>
        <v>42.428571428571431</v>
      </c>
    </row>
    <row r="22" spans="2:17" x14ac:dyDescent="0.2">
      <c r="B22" s="41">
        <f t="shared" si="1"/>
        <v>14</v>
      </c>
      <c r="C22" s="41" t="s">
        <v>218</v>
      </c>
      <c r="D22" s="49" t="s">
        <v>195</v>
      </c>
      <c r="E22" s="50"/>
      <c r="F22" s="50"/>
      <c r="G22" s="50"/>
      <c r="H22" s="50"/>
      <c r="I22" s="51"/>
      <c r="J22" s="44">
        <v>100</v>
      </c>
      <c r="K22" s="47">
        <v>100</v>
      </c>
      <c r="L22" s="47">
        <v>100</v>
      </c>
      <c r="M22" s="44">
        <v>0</v>
      </c>
      <c r="N22" s="44">
        <v>0</v>
      </c>
      <c r="O22" s="44">
        <v>0</v>
      </c>
      <c r="P22" s="44">
        <v>0</v>
      </c>
      <c r="Q22" s="13">
        <f t="shared" si="0"/>
        <v>42.857142857142854</v>
      </c>
    </row>
    <row r="23" spans="2:17" x14ac:dyDescent="0.2">
      <c r="B23" s="41">
        <f t="shared" si="1"/>
        <v>15</v>
      </c>
      <c r="C23" s="41" t="s">
        <v>219</v>
      </c>
      <c r="D23" s="49" t="s">
        <v>196</v>
      </c>
      <c r="E23" s="50"/>
      <c r="F23" s="50"/>
      <c r="G23" s="50"/>
      <c r="H23" s="50"/>
      <c r="I23" s="51"/>
      <c r="J23" s="44">
        <v>90</v>
      </c>
      <c r="K23" s="47">
        <v>100</v>
      </c>
      <c r="L23" s="47">
        <v>100</v>
      </c>
      <c r="M23" s="44">
        <v>0</v>
      </c>
      <c r="N23" s="44">
        <v>0</v>
      </c>
      <c r="O23" s="44">
        <v>0</v>
      </c>
      <c r="P23" s="44">
        <v>0</v>
      </c>
      <c r="Q23" s="13">
        <f t="shared" si="0"/>
        <v>41.428571428571431</v>
      </c>
    </row>
    <row r="24" spans="2:17" x14ac:dyDescent="0.2">
      <c r="B24" s="41">
        <f t="shared" si="1"/>
        <v>16</v>
      </c>
      <c r="C24" s="41" t="s">
        <v>220</v>
      </c>
      <c r="D24" s="49" t="s">
        <v>197</v>
      </c>
      <c r="E24" s="50"/>
      <c r="F24" s="50"/>
      <c r="G24" s="50"/>
      <c r="H24" s="50"/>
      <c r="I24" s="51"/>
      <c r="J24" s="44">
        <v>100</v>
      </c>
      <c r="K24" s="47">
        <v>98</v>
      </c>
      <c r="L24" s="47">
        <v>99</v>
      </c>
      <c r="M24" s="44">
        <v>0</v>
      </c>
      <c r="N24" s="44">
        <v>0</v>
      </c>
      <c r="O24" s="44">
        <v>0</v>
      </c>
      <c r="P24" s="44">
        <v>0</v>
      </c>
      <c r="Q24" s="13">
        <f t="shared" si="0"/>
        <v>42.428571428571431</v>
      </c>
    </row>
    <row r="25" spans="2:17" x14ac:dyDescent="0.2">
      <c r="B25" s="41">
        <f t="shared" si="1"/>
        <v>17</v>
      </c>
      <c r="C25" s="41" t="s">
        <v>221</v>
      </c>
      <c r="D25" s="49" t="s">
        <v>179</v>
      </c>
      <c r="E25" s="50"/>
      <c r="F25" s="50"/>
      <c r="G25" s="50"/>
      <c r="H25" s="50"/>
      <c r="I25" s="51"/>
      <c r="J25" s="44">
        <v>85</v>
      </c>
      <c r="K25" s="47">
        <v>0</v>
      </c>
      <c r="L25" s="47">
        <v>0</v>
      </c>
      <c r="M25" s="44">
        <v>0</v>
      </c>
      <c r="N25" s="44">
        <v>0</v>
      </c>
      <c r="O25" s="44">
        <v>0</v>
      </c>
      <c r="P25" s="44">
        <v>0</v>
      </c>
      <c r="Q25" s="13">
        <f t="shared" si="0"/>
        <v>12.142857142857142</v>
      </c>
    </row>
    <row r="26" spans="2:17" x14ac:dyDescent="0.2">
      <c r="B26" s="41">
        <f t="shared" si="1"/>
        <v>18</v>
      </c>
      <c r="C26" s="41" t="s">
        <v>222</v>
      </c>
      <c r="D26" s="49" t="s">
        <v>198</v>
      </c>
      <c r="E26" s="50"/>
      <c r="F26" s="50"/>
      <c r="G26" s="50"/>
      <c r="H26" s="50"/>
      <c r="I26" s="51"/>
      <c r="J26" s="44">
        <v>90</v>
      </c>
      <c r="K26" s="47">
        <v>98</v>
      </c>
      <c r="L26" s="47">
        <v>99</v>
      </c>
      <c r="M26" s="44">
        <v>0</v>
      </c>
      <c r="N26" s="44">
        <v>0</v>
      </c>
      <c r="O26" s="44">
        <v>0</v>
      </c>
      <c r="P26" s="44">
        <v>0</v>
      </c>
      <c r="Q26" s="13">
        <f t="shared" si="0"/>
        <v>41</v>
      </c>
    </row>
    <row r="27" spans="2:17" x14ac:dyDescent="0.2">
      <c r="B27" s="41">
        <f t="shared" si="1"/>
        <v>19</v>
      </c>
      <c r="C27" s="41" t="s">
        <v>223</v>
      </c>
      <c r="D27" s="49" t="s">
        <v>199</v>
      </c>
      <c r="E27" s="50"/>
      <c r="F27" s="50"/>
      <c r="G27" s="50"/>
      <c r="H27" s="50"/>
      <c r="I27" s="51"/>
      <c r="J27" s="44">
        <v>100</v>
      </c>
      <c r="K27" s="47">
        <v>100</v>
      </c>
      <c r="L27" s="47">
        <v>100</v>
      </c>
      <c r="M27" s="44">
        <v>0</v>
      </c>
      <c r="N27" s="44">
        <v>0</v>
      </c>
      <c r="O27" s="44">
        <v>0</v>
      </c>
      <c r="P27" s="44">
        <v>0</v>
      </c>
      <c r="Q27" s="13">
        <f t="shared" si="0"/>
        <v>42.857142857142854</v>
      </c>
    </row>
    <row r="28" spans="2:17" x14ac:dyDescent="0.2">
      <c r="B28" s="41">
        <f t="shared" si="1"/>
        <v>20</v>
      </c>
      <c r="C28" s="41" t="s">
        <v>224</v>
      </c>
      <c r="D28" s="49" t="s">
        <v>200</v>
      </c>
      <c r="E28" s="50"/>
      <c r="F28" s="50"/>
      <c r="G28" s="50"/>
      <c r="H28" s="50"/>
      <c r="I28" s="51"/>
      <c r="J28" s="44">
        <v>100</v>
      </c>
      <c r="K28" s="47">
        <v>100</v>
      </c>
      <c r="L28" s="47">
        <v>100</v>
      </c>
      <c r="M28" s="44">
        <v>0</v>
      </c>
      <c r="N28" s="44">
        <v>0</v>
      </c>
      <c r="O28" s="44">
        <v>0</v>
      </c>
      <c r="P28" s="44">
        <v>0</v>
      </c>
      <c r="Q28" s="13">
        <f t="shared" si="0"/>
        <v>42.857142857142854</v>
      </c>
    </row>
    <row r="29" spans="2:17" x14ac:dyDescent="0.2">
      <c r="B29" s="41">
        <f t="shared" si="1"/>
        <v>21</v>
      </c>
      <c r="C29" s="41" t="s">
        <v>225</v>
      </c>
      <c r="D29" s="49" t="s">
        <v>201</v>
      </c>
      <c r="E29" s="50"/>
      <c r="F29" s="50"/>
      <c r="G29" s="50"/>
      <c r="H29" s="50"/>
      <c r="I29" s="51"/>
      <c r="J29" s="44">
        <v>100</v>
      </c>
      <c r="K29" s="47">
        <v>100</v>
      </c>
      <c r="L29" s="47">
        <v>100</v>
      </c>
      <c r="M29" s="44">
        <v>0</v>
      </c>
      <c r="N29" s="44">
        <v>0</v>
      </c>
      <c r="O29" s="44">
        <v>0</v>
      </c>
      <c r="P29" s="44">
        <v>0</v>
      </c>
      <c r="Q29" s="13">
        <f t="shared" si="0"/>
        <v>42.857142857142854</v>
      </c>
    </row>
    <row r="30" spans="2:17" x14ac:dyDescent="0.2">
      <c r="B30" s="41">
        <f t="shared" si="1"/>
        <v>22</v>
      </c>
      <c r="C30" s="41" t="s">
        <v>226</v>
      </c>
      <c r="D30" s="49" t="s">
        <v>202</v>
      </c>
      <c r="E30" s="50"/>
      <c r="F30" s="50"/>
      <c r="G30" s="50"/>
      <c r="H30" s="50"/>
      <c r="I30" s="51"/>
      <c r="J30" s="44">
        <v>100</v>
      </c>
      <c r="K30" s="47">
        <v>100</v>
      </c>
      <c r="L30" s="47">
        <v>100</v>
      </c>
      <c r="M30" s="44">
        <v>0</v>
      </c>
      <c r="N30" s="44">
        <v>0</v>
      </c>
      <c r="O30" s="44">
        <v>0</v>
      </c>
      <c r="P30" s="44">
        <v>0</v>
      </c>
      <c r="Q30" s="13">
        <f t="shared" si="0"/>
        <v>42.857142857142854</v>
      </c>
    </row>
    <row r="31" spans="2:17" x14ac:dyDescent="0.2">
      <c r="B31" s="41">
        <f t="shared" si="1"/>
        <v>23</v>
      </c>
      <c r="C31" s="41" t="s">
        <v>227</v>
      </c>
      <c r="D31" s="49" t="s">
        <v>203</v>
      </c>
      <c r="E31" s="50"/>
      <c r="F31" s="50"/>
      <c r="G31" s="50"/>
      <c r="H31" s="50"/>
      <c r="I31" s="51"/>
      <c r="J31" s="44">
        <v>100</v>
      </c>
      <c r="K31" s="47">
        <v>100</v>
      </c>
      <c r="L31" s="47">
        <v>100</v>
      </c>
      <c r="M31" s="44">
        <v>0</v>
      </c>
      <c r="N31" s="44">
        <v>0</v>
      </c>
      <c r="O31" s="44">
        <v>0</v>
      </c>
      <c r="P31" s="44">
        <v>0</v>
      </c>
      <c r="Q31" s="13">
        <f t="shared" si="0"/>
        <v>42.857142857142854</v>
      </c>
    </row>
    <row r="32" spans="2:17" x14ac:dyDescent="0.2">
      <c r="B32" s="41">
        <f t="shared" si="1"/>
        <v>24</v>
      </c>
      <c r="C32" s="41" t="s">
        <v>228</v>
      </c>
      <c r="D32" s="49" t="s">
        <v>204</v>
      </c>
      <c r="E32" s="50"/>
      <c r="F32" s="50"/>
      <c r="G32" s="50"/>
      <c r="H32" s="50"/>
      <c r="I32" s="51"/>
      <c r="J32" s="44">
        <v>100</v>
      </c>
      <c r="K32" s="47">
        <v>100</v>
      </c>
      <c r="L32" s="47">
        <v>100</v>
      </c>
      <c r="M32" s="44">
        <v>0</v>
      </c>
      <c r="N32" s="44">
        <v>0</v>
      </c>
      <c r="O32" s="44">
        <v>0</v>
      </c>
      <c r="P32" s="44">
        <v>0</v>
      </c>
      <c r="Q32" s="13">
        <f t="shared" si="0"/>
        <v>42.857142857142854</v>
      </c>
    </row>
    <row r="33" spans="2:17" x14ac:dyDescent="0.2">
      <c r="B33" s="41">
        <f t="shared" si="1"/>
        <v>25</v>
      </c>
      <c r="C33" s="38"/>
      <c r="D33" s="61"/>
      <c r="E33" s="62"/>
      <c r="F33" s="62"/>
      <c r="G33" s="62"/>
      <c r="H33" s="62"/>
      <c r="I33" s="63"/>
      <c r="J33" s="44"/>
      <c r="K33" s="44"/>
      <c r="L33" s="44"/>
      <c r="M33" s="44"/>
      <c r="N33" s="44"/>
      <c r="O33" s="44"/>
      <c r="P33" s="44"/>
      <c r="Q33" s="13"/>
    </row>
    <row r="34" spans="2:17" x14ac:dyDescent="0.2">
      <c r="B34" s="41">
        <f t="shared" si="1"/>
        <v>26</v>
      </c>
      <c r="C34" s="38"/>
      <c r="D34" s="61"/>
      <c r="E34" s="62"/>
      <c r="F34" s="62"/>
      <c r="G34" s="62"/>
      <c r="H34" s="62"/>
      <c r="I34" s="63"/>
      <c r="J34" s="44"/>
      <c r="K34" s="44"/>
      <c r="L34" s="44"/>
      <c r="M34" s="44"/>
      <c r="N34" s="44"/>
      <c r="O34" s="44"/>
      <c r="P34" s="44"/>
      <c r="Q34" s="13"/>
    </row>
    <row r="35" spans="2:17" x14ac:dyDescent="0.2">
      <c r="B35" s="41">
        <f t="shared" si="1"/>
        <v>27</v>
      </c>
      <c r="C35" s="38"/>
      <c r="D35" s="61"/>
      <c r="E35" s="62"/>
      <c r="F35" s="62"/>
      <c r="G35" s="62"/>
      <c r="H35" s="62"/>
      <c r="I35" s="63"/>
      <c r="J35" s="44"/>
      <c r="K35" s="44"/>
      <c r="L35" s="47"/>
      <c r="M35" s="44"/>
      <c r="N35" s="44"/>
      <c r="O35" s="44"/>
      <c r="P35" s="44"/>
      <c r="Q35" s="13"/>
    </row>
    <row r="36" spans="2:17" x14ac:dyDescent="0.2">
      <c r="B36" s="41">
        <f t="shared" si="1"/>
        <v>28</v>
      </c>
      <c r="C36" s="38"/>
      <c r="D36" s="61"/>
      <c r="E36" s="62"/>
      <c r="F36" s="62"/>
      <c r="G36" s="62"/>
      <c r="H36" s="62"/>
      <c r="I36" s="63"/>
      <c r="J36" s="44"/>
      <c r="K36" s="44"/>
      <c r="L36" s="44"/>
      <c r="M36" s="44"/>
      <c r="N36" s="44"/>
      <c r="O36" s="44"/>
      <c r="P36" s="44"/>
      <c r="Q36" s="13"/>
    </row>
    <row r="37" spans="2:17" x14ac:dyDescent="0.2">
      <c r="B37" s="41">
        <f t="shared" si="1"/>
        <v>29</v>
      </c>
      <c r="C37" s="38"/>
      <c r="D37" s="61"/>
      <c r="E37" s="62"/>
      <c r="F37" s="62"/>
      <c r="G37" s="62"/>
      <c r="H37" s="62"/>
      <c r="I37" s="63"/>
      <c r="J37" s="44"/>
      <c r="K37" s="44"/>
      <c r="L37" s="44"/>
      <c r="M37" s="44"/>
      <c r="N37" s="44"/>
      <c r="O37" s="44"/>
      <c r="P37" s="44"/>
      <c r="Q37" s="13"/>
    </row>
    <row r="38" spans="2:17" x14ac:dyDescent="0.2">
      <c r="B38" s="41">
        <f t="shared" si="1"/>
        <v>30</v>
      </c>
      <c r="C38" s="38"/>
      <c r="D38" s="61"/>
      <c r="E38" s="62"/>
      <c r="F38" s="62"/>
      <c r="G38" s="62"/>
      <c r="H38" s="62"/>
      <c r="I38" s="63"/>
      <c r="J38" s="44"/>
      <c r="K38" s="44"/>
      <c r="L38" s="44"/>
      <c r="M38" s="44"/>
      <c r="N38" s="44"/>
      <c r="O38" s="44"/>
      <c r="P38" s="44"/>
      <c r="Q38" s="13"/>
    </row>
    <row r="39" spans="2:17" x14ac:dyDescent="0.2">
      <c r="B39" s="41">
        <f t="shared" si="1"/>
        <v>31</v>
      </c>
      <c r="C39" s="38"/>
      <c r="D39" s="61"/>
      <c r="E39" s="62"/>
      <c r="F39" s="62"/>
      <c r="G39" s="62"/>
      <c r="H39" s="62"/>
      <c r="I39" s="63"/>
      <c r="J39" s="44"/>
      <c r="K39" s="44"/>
      <c r="L39" s="44"/>
      <c r="M39" s="44"/>
      <c r="N39" s="44"/>
      <c r="O39" s="44"/>
      <c r="P39" s="44"/>
      <c r="Q39" s="13"/>
    </row>
    <row r="40" spans="2:17" x14ac:dyDescent="0.2">
      <c r="B40" s="41">
        <f t="shared" si="1"/>
        <v>32</v>
      </c>
      <c r="C40" s="38"/>
      <c r="D40" s="61"/>
      <c r="E40" s="62"/>
      <c r="F40" s="62"/>
      <c r="G40" s="62"/>
      <c r="H40" s="62"/>
      <c r="I40" s="63"/>
      <c r="J40" s="44"/>
      <c r="K40" s="44"/>
      <c r="L40" s="44"/>
      <c r="M40" s="44"/>
      <c r="N40" s="44"/>
      <c r="O40" s="44"/>
      <c r="P40" s="44"/>
      <c r="Q40" s="13"/>
    </row>
    <row r="41" spans="2:17" x14ac:dyDescent="0.2">
      <c r="B41" s="41">
        <f t="shared" si="1"/>
        <v>33</v>
      </c>
      <c r="C41" s="38"/>
      <c r="D41" s="61"/>
      <c r="E41" s="62"/>
      <c r="F41" s="62"/>
      <c r="G41" s="62"/>
      <c r="H41" s="62"/>
      <c r="I41" s="63"/>
      <c r="J41" s="44"/>
      <c r="K41" s="44"/>
      <c r="L41" s="44"/>
      <c r="M41" s="44"/>
      <c r="N41" s="44"/>
      <c r="O41" s="44"/>
      <c r="P41" s="44"/>
      <c r="Q41" s="13"/>
    </row>
    <row r="42" spans="2:17" x14ac:dyDescent="0.2">
      <c r="B42" s="41">
        <f t="shared" si="1"/>
        <v>34</v>
      </c>
      <c r="C42" s="41"/>
      <c r="D42" s="64"/>
      <c r="E42" s="64"/>
      <c r="F42" s="64"/>
      <c r="G42" s="64"/>
      <c r="H42" s="64"/>
      <c r="I42" s="64"/>
      <c r="J42" s="44"/>
      <c r="K42" s="44"/>
      <c r="L42" s="44"/>
      <c r="M42" s="44"/>
      <c r="N42" s="44"/>
      <c r="O42" s="44"/>
      <c r="P42" s="44"/>
      <c r="Q42" s="13"/>
    </row>
    <row r="43" spans="2:17" x14ac:dyDescent="0.2">
      <c r="B43" s="41">
        <f t="shared" si="1"/>
        <v>35</v>
      </c>
      <c r="C43" s="41"/>
      <c r="D43" s="64"/>
      <c r="E43" s="64"/>
      <c r="F43" s="64"/>
      <c r="G43" s="64"/>
      <c r="H43" s="64"/>
      <c r="I43" s="64"/>
      <c r="J43" s="44"/>
      <c r="K43" s="44"/>
      <c r="L43" s="44"/>
      <c r="M43" s="44"/>
      <c r="N43" s="44"/>
      <c r="O43" s="44"/>
      <c r="P43" s="44"/>
      <c r="Q43" s="13"/>
    </row>
    <row r="44" spans="2:17" x14ac:dyDescent="0.2">
      <c r="B44" s="41">
        <f t="shared" si="1"/>
        <v>36</v>
      </c>
      <c r="C44" s="41"/>
      <c r="D44" s="64"/>
      <c r="E44" s="64"/>
      <c r="F44" s="64"/>
      <c r="G44" s="64"/>
      <c r="H44" s="64"/>
      <c r="I44" s="64"/>
      <c r="J44" s="44"/>
      <c r="K44" s="44"/>
      <c r="L44" s="44"/>
      <c r="M44" s="44"/>
      <c r="N44" s="44"/>
      <c r="O44" s="44"/>
      <c r="P44" s="44"/>
      <c r="Q44" s="13"/>
    </row>
    <row r="45" spans="2:17" x14ac:dyDescent="0.2">
      <c r="B45" s="41">
        <f t="shared" si="1"/>
        <v>37</v>
      </c>
      <c r="C45" s="41"/>
      <c r="D45" s="64"/>
      <c r="E45" s="64"/>
      <c r="F45" s="64"/>
      <c r="G45" s="64"/>
      <c r="H45" s="64"/>
      <c r="I45" s="64"/>
      <c r="J45" s="44"/>
      <c r="K45" s="44"/>
      <c r="L45" s="44"/>
      <c r="M45" s="44"/>
      <c r="N45" s="44"/>
      <c r="O45" s="44"/>
      <c r="P45" s="44"/>
      <c r="Q45" s="13"/>
    </row>
    <row r="46" spans="2:17" x14ac:dyDescent="0.2">
      <c r="B46" s="41">
        <f t="shared" si="1"/>
        <v>38</v>
      </c>
      <c r="C46" s="41"/>
      <c r="D46" s="64"/>
      <c r="E46" s="64"/>
      <c r="F46" s="64"/>
      <c r="G46" s="64"/>
      <c r="H46" s="64"/>
      <c r="I46" s="64"/>
      <c r="J46" s="44"/>
      <c r="K46" s="44"/>
      <c r="L46" s="44"/>
      <c r="M46" s="44"/>
      <c r="N46" s="44"/>
      <c r="O46" s="44"/>
      <c r="P46" s="44"/>
      <c r="Q46" s="13"/>
    </row>
    <row r="47" spans="2:17" x14ac:dyDescent="0.2">
      <c r="B47" s="41">
        <f t="shared" si="1"/>
        <v>39</v>
      </c>
      <c r="C47" s="8"/>
      <c r="D47" s="64"/>
      <c r="E47" s="64"/>
      <c r="F47" s="64"/>
      <c r="G47" s="64"/>
      <c r="H47" s="64"/>
      <c r="I47" s="64"/>
      <c r="J47" s="44"/>
      <c r="K47" s="44"/>
      <c r="L47" s="44"/>
      <c r="M47" s="44"/>
      <c r="N47" s="44"/>
      <c r="O47" s="44"/>
      <c r="P47" s="44"/>
      <c r="Q47" s="13"/>
    </row>
    <row r="48" spans="2:17" x14ac:dyDescent="0.2">
      <c r="B48" s="41">
        <f t="shared" si="1"/>
        <v>40</v>
      </c>
      <c r="C48" s="8"/>
      <c r="D48" s="64"/>
      <c r="E48" s="64"/>
      <c r="F48" s="64"/>
      <c r="G48" s="64"/>
      <c r="H48" s="64"/>
      <c r="I48" s="64"/>
      <c r="J48" s="44"/>
      <c r="K48" s="44"/>
      <c r="L48" s="44"/>
      <c r="M48" s="44"/>
      <c r="N48" s="44"/>
      <c r="O48" s="44"/>
      <c r="P48" s="44"/>
      <c r="Q48" s="13"/>
    </row>
    <row r="49" spans="2:17" x14ac:dyDescent="0.2">
      <c r="B49" s="41">
        <f t="shared" si="1"/>
        <v>41</v>
      </c>
      <c r="C49" s="8"/>
      <c r="D49" s="64"/>
      <c r="E49" s="64"/>
      <c r="F49" s="64"/>
      <c r="G49" s="64"/>
      <c r="H49" s="64"/>
      <c r="I49" s="64"/>
      <c r="J49" s="44"/>
      <c r="K49" s="44"/>
      <c r="L49" s="44"/>
      <c r="M49" s="44"/>
      <c r="N49" s="44"/>
      <c r="O49" s="44"/>
      <c r="P49" s="44"/>
      <c r="Q49" s="13"/>
    </row>
    <row r="50" spans="2:17" x14ac:dyDescent="0.2">
      <c r="B50" s="41">
        <f t="shared" si="1"/>
        <v>42</v>
      </c>
      <c r="C50" s="8"/>
      <c r="D50" s="64"/>
      <c r="E50" s="64"/>
      <c r="F50" s="64"/>
      <c r="G50" s="64"/>
      <c r="H50" s="64"/>
      <c r="I50" s="64"/>
      <c r="J50" s="44"/>
      <c r="K50" s="44"/>
      <c r="L50" s="44"/>
      <c r="M50" s="44"/>
      <c r="N50" s="44"/>
      <c r="O50" s="44"/>
      <c r="P50" s="44"/>
      <c r="Q50" s="13"/>
    </row>
    <row r="51" spans="2:17" x14ac:dyDescent="0.2">
      <c r="B51" s="41">
        <f t="shared" si="1"/>
        <v>43</v>
      </c>
      <c r="C51" s="8"/>
      <c r="D51" s="64"/>
      <c r="E51" s="64"/>
      <c r="F51" s="64"/>
      <c r="G51" s="64"/>
      <c r="H51" s="64"/>
      <c r="I51" s="64"/>
      <c r="J51" s="44"/>
      <c r="K51" s="44"/>
      <c r="L51" s="44"/>
      <c r="M51" s="44"/>
      <c r="N51" s="44"/>
      <c r="O51" s="44"/>
      <c r="P51" s="44"/>
      <c r="Q51" s="13"/>
    </row>
    <row r="52" spans="2:17" x14ac:dyDescent="0.2">
      <c r="B52" s="41">
        <f t="shared" si="1"/>
        <v>44</v>
      </c>
      <c r="C52" s="8"/>
      <c r="D52" s="64"/>
      <c r="E52" s="64"/>
      <c r="F52" s="64"/>
      <c r="G52" s="64"/>
      <c r="H52" s="64"/>
      <c r="I52" s="64"/>
      <c r="J52" s="44"/>
      <c r="K52" s="44"/>
      <c r="L52" s="44"/>
      <c r="M52" s="44"/>
      <c r="N52" s="44"/>
      <c r="O52" s="44"/>
      <c r="P52" s="44"/>
      <c r="Q52" s="13"/>
    </row>
    <row r="53" spans="2:17" x14ac:dyDescent="0.2">
      <c r="B53" s="41">
        <f t="shared" si="1"/>
        <v>45</v>
      </c>
      <c r="C53" s="8"/>
      <c r="D53" s="64"/>
      <c r="E53" s="64"/>
      <c r="F53" s="64"/>
      <c r="G53" s="64"/>
      <c r="H53" s="64"/>
      <c r="I53" s="64"/>
      <c r="J53" s="44"/>
      <c r="K53" s="44"/>
      <c r="L53" s="44"/>
      <c r="M53" s="44"/>
      <c r="N53" s="44"/>
      <c r="O53" s="44"/>
      <c r="P53" s="44"/>
      <c r="Q53" s="13"/>
    </row>
    <row r="54" spans="2:17" x14ac:dyDescent="0.2">
      <c r="C54" s="65"/>
      <c r="D54" s="65"/>
      <c r="E54" s="39"/>
      <c r="H54" s="66" t="s">
        <v>19</v>
      </c>
      <c r="I54" s="66"/>
      <c r="J54" s="42">
        <f t="shared" ref="J54:Q54" si="2">COUNTIF(J9:J53,"&gt;=70")</f>
        <v>23</v>
      </c>
      <c r="K54" s="42">
        <f t="shared" si="2"/>
        <v>22</v>
      </c>
      <c r="L54" s="42">
        <f t="shared" si="2"/>
        <v>22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6">
        <f t="shared" si="2"/>
        <v>0</v>
      </c>
    </row>
    <row r="55" spans="2:17" x14ac:dyDescent="0.2">
      <c r="C55" s="65"/>
      <c r="D55" s="65"/>
      <c r="E55" s="20"/>
      <c r="H55" s="67" t="s">
        <v>20</v>
      </c>
      <c r="I55" s="67"/>
      <c r="J55" s="40">
        <f t="shared" ref="J55:Q55" si="3">COUNTIF(J9:J53,"&lt;70")</f>
        <v>1</v>
      </c>
      <c r="K55" s="40">
        <f t="shared" si="3"/>
        <v>2</v>
      </c>
      <c r="L55" s="40">
        <f t="shared" si="3"/>
        <v>2</v>
      </c>
      <c r="M55" s="40">
        <f t="shared" si="3"/>
        <v>24</v>
      </c>
      <c r="N55" s="40">
        <f t="shared" si="3"/>
        <v>24</v>
      </c>
      <c r="O55" s="40">
        <f t="shared" si="3"/>
        <v>24</v>
      </c>
      <c r="P55" s="40">
        <f t="shared" si="3"/>
        <v>24</v>
      </c>
      <c r="Q55" s="40">
        <f t="shared" si="3"/>
        <v>24</v>
      </c>
    </row>
    <row r="56" spans="2:17" x14ac:dyDescent="0.2">
      <c r="C56" s="65"/>
      <c r="D56" s="65"/>
      <c r="E56" s="65"/>
      <c r="H56" s="67" t="s">
        <v>21</v>
      </c>
      <c r="I56" s="67"/>
      <c r="J56" s="40">
        <f t="shared" ref="J56:Q56" si="4">COUNT(J9:J53)</f>
        <v>24</v>
      </c>
      <c r="K56" s="40">
        <f t="shared" si="4"/>
        <v>24</v>
      </c>
      <c r="L56" s="40">
        <f t="shared" si="4"/>
        <v>24</v>
      </c>
      <c r="M56" s="40">
        <f t="shared" si="4"/>
        <v>24</v>
      </c>
      <c r="N56" s="40">
        <f t="shared" si="4"/>
        <v>24</v>
      </c>
      <c r="O56" s="40">
        <f t="shared" si="4"/>
        <v>24</v>
      </c>
      <c r="P56" s="40">
        <f t="shared" si="4"/>
        <v>24</v>
      </c>
      <c r="Q56" s="40">
        <f t="shared" si="4"/>
        <v>24</v>
      </c>
    </row>
    <row r="57" spans="2:17" x14ac:dyDescent="0.2">
      <c r="C57" s="65"/>
      <c r="D57" s="65"/>
      <c r="E57" s="39"/>
      <c r="F57" s="11"/>
      <c r="H57" s="68" t="s">
        <v>16</v>
      </c>
      <c r="I57" s="68"/>
      <c r="J57" s="24">
        <f>J54/J56</f>
        <v>0.95833333333333337</v>
      </c>
      <c r="K57" s="25">
        <f t="shared" ref="K57:Q57" si="5">K54/K56</f>
        <v>0.91666666666666663</v>
      </c>
      <c r="L57" s="25">
        <f t="shared" si="5"/>
        <v>0.91666666666666663</v>
      </c>
      <c r="M57" s="25">
        <f t="shared" si="5"/>
        <v>0</v>
      </c>
      <c r="N57" s="25">
        <f t="shared" si="5"/>
        <v>0</v>
      </c>
      <c r="O57" s="25">
        <f t="shared" si="5"/>
        <v>0</v>
      </c>
      <c r="P57" s="25">
        <f t="shared" si="5"/>
        <v>0</v>
      </c>
      <c r="Q57" s="25">
        <f t="shared" si="5"/>
        <v>0</v>
      </c>
    </row>
    <row r="58" spans="2:17" x14ac:dyDescent="0.2">
      <c r="C58" s="65"/>
      <c r="D58" s="65"/>
      <c r="E58" s="39"/>
      <c r="F58" s="11"/>
      <c r="H58" s="68" t="s">
        <v>17</v>
      </c>
      <c r="I58" s="68"/>
      <c r="J58" s="24">
        <f>J55/J56</f>
        <v>4.1666666666666664E-2</v>
      </c>
      <c r="K58" s="24">
        <f t="shared" ref="K58:Q58" si="6">K55/K56</f>
        <v>8.3333333333333329E-2</v>
      </c>
      <c r="L58" s="25">
        <f t="shared" si="6"/>
        <v>8.3333333333333329E-2</v>
      </c>
      <c r="M58" s="25">
        <f t="shared" si="6"/>
        <v>1</v>
      </c>
      <c r="N58" s="25">
        <f t="shared" si="6"/>
        <v>1</v>
      </c>
      <c r="O58" s="25">
        <f t="shared" si="6"/>
        <v>1</v>
      </c>
      <c r="P58" s="25">
        <f t="shared" si="6"/>
        <v>1</v>
      </c>
      <c r="Q58" s="25">
        <f t="shared" si="6"/>
        <v>1</v>
      </c>
    </row>
    <row r="59" spans="2:17" x14ac:dyDescent="0.2">
      <c r="C59" s="65"/>
      <c r="D59" s="65"/>
      <c r="E59" s="20"/>
      <c r="F59" s="11"/>
    </row>
    <row r="60" spans="2:17" x14ac:dyDescent="0.2">
      <c r="C60" s="39"/>
      <c r="D60" s="39"/>
      <c r="E60" s="20"/>
      <c r="F60" s="11"/>
    </row>
    <row r="61" spans="2:17" x14ac:dyDescent="0.2">
      <c r="J61" s="69"/>
      <c r="K61" s="69"/>
      <c r="L61" s="69"/>
      <c r="M61" s="69"/>
      <c r="N61" s="69"/>
      <c r="O61" s="69"/>
      <c r="P61" s="69"/>
    </row>
    <row r="62" spans="2:17" x14ac:dyDescent="0.2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9"/>
      <c r="R3" s="19"/>
    </row>
    <row r="4" spans="2:18" x14ac:dyDescent="0.2">
      <c r="C4" t="s">
        <v>0</v>
      </c>
      <c r="D4" s="54" t="s">
        <v>131</v>
      </c>
      <c r="E4" s="54"/>
      <c r="F4" s="54"/>
      <c r="G4" s="54"/>
      <c r="I4" t="s">
        <v>1</v>
      </c>
      <c r="J4" s="55" t="s">
        <v>133</v>
      </c>
      <c r="K4" s="55"/>
      <c r="M4" t="s">
        <v>2</v>
      </c>
      <c r="N4" s="56">
        <v>45749</v>
      </c>
      <c r="O4" s="56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7" t="s">
        <v>132</v>
      </c>
      <c r="E6" s="57"/>
      <c r="F6" s="57"/>
      <c r="G6" s="57"/>
      <c r="I6" s="58" t="s">
        <v>22</v>
      </c>
      <c r="J6" s="58"/>
      <c r="K6" s="59" t="s">
        <v>24</v>
      </c>
      <c r="L6" s="59"/>
      <c r="M6" s="59"/>
      <c r="N6" s="59"/>
      <c r="O6" s="59"/>
      <c r="P6" s="59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">
      <c r="B9" s="33">
        <v>1</v>
      </c>
      <c r="C9" s="38" t="s">
        <v>71</v>
      </c>
      <c r="D9" s="61" t="s">
        <v>97</v>
      </c>
      <c r="E9" s="62"/>
      <c r="F9" s="62"/>
      <c r="G9" s="62"/>
      <c r="H9" s="62"/>
      <c r="I9" s="63"/>
      <c r="J9" s="44">
        <v>100</v>
      </c>
      <c r="K9" s="32">
        <v>0</v>
      </c>
      <c r="L9" s="32">
        <v>0</v>
      </c>
      <c r="M9" s="32"/>
      <c r="N9" s="32"/>
      <c r="O9" s="32"/>
      <c r="P9" s="32"/>
      <c r="Q9" s="13">
        <f>SUM(J9:L9)/3</f>
        <v>33.333333333333336</v>
      </c>
    </row>
    <row r="10" spans="2:18" x14ac:dyDescent="0.2">
      <c r="B10" s="33">
        <v>2</v>
      </c>
      <c r="C10" s="38" t="s">
        <v>72</v>
      </c>
      <c r="D10" s="61" t="s">
        <v>98</v>
      </c>
      <c r="E10" s="62"/>
      <c r="F10" s="62"/>
      <c r="G10" s="62"/>
      <c r="H10" s="62"/>
      <c r="I10" s="63"/>
      <c r="J10" s="44">
        <v>85</v>
      </c>
      <c r="K10" s="30">
        <v>0</v>
      </c>
      <c r="L10" s="30">
        <v>0</v>
      </c>
      <c r="M10" s="30"/>
      <c r="N10" s="30"/>
      <c r="O10" s="30"/>
      <c r="P10" s="30"/>
      <c r="Q10" s="13">
        <f t="shared" ref="Q10:Q24" si="0">SUM(J10:L10)/3</f>
        <v>28.333333333333332</v>
      </c>
    </row>
    <row r="11" spans="2:18" x14ac:dyDescent="0.2">
      <c r="B11" s="33">
        <f t="shared" ref="B11:B46" si="1">B10+1</f>
        <v>3</v>
      </c>
      <c r="C11" s="38" t="s">
        <v>73</v>
      </c>
      <c r="D11" s="61" t="s">
        <v>99</v>
      </c>
      <c r="E11" s="62"/>
      <c r="F11" s="62"/>
      <c r="G11" s="62"/>
      <c r="H11" s="62"/>
      <c r="I11" s="63"/>
      <c r="J11" s="44">
        <v>100</v>
      </c>
      <c r="K11" s="32">
        <v>0</v>
      </c>
      <c r="L11" s="32">
        <v>0</v>
      </c>
      <c r="M11" s="32"/>
      <c r="N11" s="32"/>
      <c r="O11" s="32"/>
      <c r="P11" s="32"/>
      <c r="Q11" s="13">
        <f t="shared" si="0"/>
        <v>33.333333333333336</v>
      </c>
    </row>
    <row r="12" spans="2:18" x14ac:dyDescent="0.2">
      <c r="B12" s="33">
        <f t="shared" si="1"/>
        <v>4</v>
      </c>
      <c r="C12" s="38" t="s">
        <v>74</v>
      </c>
      <c r="D12" s="61" t="s">
        <v>100</v>
      </c>
      <c r="E12" s="62"/>
      <c r="F12" s="62"/>
      <c r="G12" s="62"/>
      <c r="H12" s="62"/>
      <c r="I12" s="63"/>
      <c r="J12" s="44">
        <v>100</v>
      </c>
      <c r="K12" s="30">
        <v>0</v>
      </c>
      <c r="L12" s="30">
        <v>0</v>
      </c>
      <c r="M12" s="30"/>
      <c r="N12" s="30"/>
      <c r="O12" s="30"/>
      <c r="P12" s="30"/>
      <c r="Q12" s="13">
        <f t="shared" si="0"/>
        <v>33.333333333333336</v>
      </c>
    </row>
    <row r="13" spans="2:18" x14ac:dyDescent="0.2">
      <c r="B13" s="33">
        <f t="shared" si="1"/>
        <v>5</v>
      </c>
      <c r="C13" s="38" t="s">
        <v>75</v>
      </c>
      <c r="D13" s="61" t="s">
        <v>101</v>
      </c>
      <c r="E13" s="62"/>
      <c r="F13" s="62"/>
      <c r="G13" s="62"/>
      <c r="H13" s="62"/>
      <c r="I13" s="63"/>
      <c r="J13" s="44">
        <v>100</v>
      </c>
      <c r="K13" s="30">
        <v>0</v>
      </c>
      <c r="L13" s="30">
        <v>0</v>
      </c>
      <c r="M13" s="30"/>
      <c r="N13" s="30"/>
      <c r="O13" s="30"/>
      <c r="P13" s="30"/>
      <c r="Q13" s="13">
        <f t="shared" si="0"/>
        <v>33.333333333333336</v>
      </c>
    </row>
    <row r="14" spans="2:18" x14ac:dyDescent="0.2">
      <c r="B14" s="33">
        <f t="shared" si="1"/>
        <v>6</v>
      </c>
      <c r="C14" s="38" t="s">
        <v>76</v>
      </c>
      <c r="D14" s="61" t="s">
        <v>102</v>
      </c>
      <c r="E14" s="62"/>
      <c r="F14" s="62"/>
      <c r="G14" s="62"/>
      <c r="H14" s="62"/>
      <c r="I14" s="63"/>
      <c r="J14" s="44">
        <v>100</v>
      </c>
      <c r="K14" s="30">
        <v>0</v>
      </c>
      <c r="L14" s="30">
        <v>0</v>
      </c>
      <c r="M14" s="30"/>
      <c r="N14" s="30"/>
      <c r="O14" s="30"/>
      <c r="P14" s="30"/>
      <c r="Q14" s="13">
        <f t="shared" si="0"/>
        <v>33.333333333333336</v>
      </c>
    </row>
    <row r="15" spans="2:18" x14ac:dyDescent="0.2">
      <c r="B15" s="33">
        <f t="shared" si="1"/>
        <v>7</v>
      </c>
      <c r="C15" s="38" t="s">
        <v>77</v>
      </c>
      <c r="D15" s="61" t="s">
        <v>103</v>
      </c>
      <c r="E15" s="62"/>
      <c r="F15" s="62"/>
      <c r="G15" s="62"/>
      <c r="H15" s="62"/>
      <c r="I15" s="63"/>
      <c r="J15" s="44">
        <v>100</v>
      </c>
      <c r="K15" s="30">
        <v>0</v>
      </c>
      <c r="L15" s="30">
        <v>0</v>
      </c>
      <c r="M15" s="30"/>
      <c r="N15" s="30"/>
      <c r="O15" s="30"/>
      <c r="P15" s="30"/>
      <c r="Q15" s="13">
        <f t="shared" si="0"/>
        <v>33.333333333333336</v>
      </c>
    </row>
    <row r="16" spans="2:18" x14ac:dyDescent="0.2">
      <c r="B16" s="33">
        <f t="shared" si="1"/>
        <v>8</v>
      </c>
      <c r="C16" s="38" t="s">
        <v>78</v>
      </c>
      <c r="D16" s="61" t="s">
        <v>104</v>
      </c>
      <c r="E16" s="62"/>
      <c r="F16" s="62"/>
      <c r="G16" s="62"/>
      <c r="H16" s="62"/>
      <c r="I16" s="63"/>
      <c r="J16" s="44">
        <v>90</v>
      </c>
      <c r="K16" s="30">
        <v>0</v>
      </c>
      <c r="L16" s="30">
        <v>0</v>
      </c>
      <c r="M16" s="30"/>
      <c r="N16" s="30"/>
      <c r="O16" s="30"/>
      <c r="P16" s="30"/>
      <c r="Q16" s="13">
        <f t="shared" si="0"/>
        <v>30</v>
      </c>
    </row>
    <row r="17" spans="2:17" x14ac:dyDescent="0.2">
      <c r="B17" s="33">
        <f t="shared" si="1"/>
        <v>9</v>
      </c>
      <c r="C17" s="38" t="s">
        <v>79</v>
      </c>
      <c r="D17" s="61" t="s">
        <v>105</v>
      </c>
      <c r="E17" s="62"/>
      <c r="F17" s="62"/>
      <c r="G17" s="62"/>
      <c r="H17" s="62"/>
      <c r="I17" s="63"/>
      <c r="J17" s="44">
        <v>100</v>
      </c>
      <c r="K17" s="30">
        <v>0</v>
      </c>
      <c r="L17" s="30">
        <v>0</v>
      </c>
      <c r="M17" s="30"/>
      <c r="N17" s="30"/>
      <c r="O17" s="30"/>
      <c r="P17" s="30"/>
      <c r="Q17" s="13">
        <f t="shared" si="0"/>
        <v>33.333333333333336</v>
      </c>
    </row>
    <row r="18" spans="2:17" x14ac:dyDescent="0.2">
      <c r="B18" s="33">
        <f t="shared" si="1"/>
        <v>10</v>
      </c>
      <c r="C18" s="38" t="s">
        <v>80</v>
      </c>
      <c r="D18" s="61" t="s">
        <v>106</v>
      </c>
      <c r="E18" s="62"/>
      <c r="F18" s="62"/>
      <c r="G18" s="62"/>
      <c r="H18" s="62"/>
      <c r="I18" s="63"/>
      <c r="J18" s="44">
        <v>100</v>
      </c>
      <c r="K18" s="30">
        <v>0</v>
      </c>
      <c r="L18" s="30">
        <v>0</v>
      </c>
      <c r="M18" s="30"/>
      <c r="N18" s="30"/>
      <c r="O18" s="30"/>
      <c r="P18" s="30"/>
      <c r="Q18" s="13">
        <f t="shared" si="0"/>
        <v>33.333333333333336</v>
      </c>
    </row>
    <row r="19" spans="2:17" x14ac:dyDescent="0.2">
      <c r="B19" s="33">
        <f t="shared" si="1"/>
        <v>11</v>
      </c>
      <c r="C19" s="38" t="s">
        <v>81</v>
      </c>
      <c r="D19" s="61" t="s">
        <v>107</v>
      </c>
      <c r="E19" s="62"/>
      <c r="F19" s="62"/>
      <c r="G19" s="62"/>
      <c r="H19" s="62"/>
      <c r="I19" s="63"/>
      <c r="J19" s="44">
        <v>100</v>
      </c>
      <c r="K19" s="30">
        <v>0</v>
      </c>
      <c r="L19" s="30">
        <v>0</v>
      </c>
      <c r="M19" s="30"/>
      <c r="N19" s="30"/>
      <c r="O19" s="30"/>
      <c r="P19" s="30"/>
      <c r="Q19" s="13">
        <f t="shared" si="0"/>
        <v>33.333333333333336</v>
      </c>
    </row>
    <row r="20" spans="2:17" x14ac:dyDescent="0.2">
      <c r="B20" s="33">
        <f t="shared" si="1"/>
        <v>12</v>
      </c>
      <c r="C20" s="38" t="s">
        <v>82</v>
      </c>
      <c r="D20" s="61" t="s">
        <v>108</v>
      </c>
      <c r="E20" s="62"/>
      <c r="F20" s="62"/>
      <c r="G20" s="62"/>
      <c r="H20" s="62"/>
      <c r="I20" s="63"/>
      <c r="J20" s="44">
        <v>100</v>
      </c>
      <c r="K20" s="30">
        <v>0</v>
      </c>
      <c r="L20" s="30">
        <v>0</v>
      </c>
      <c r="M20" s="30"/>
      <c r="N20" s="30"/>
      <c r="O20" s="30"/>
      <c r="P20" s="30"/>
      <c r="Q20" s="13">
        <f t="shared" si="0"/>
        <v>33.333333333333336</v>
      </c>
    </row>
    <row r="21" spans="2:17" x14ac:dyDescent="0.2">
      <c r="B21" s="33">
        <f t="shared" si="1"/>
        <v>13</v>
      </c>
      <c r="C21" s="38" t="s">
        <v>83</v>
      </c>
      <c r="D21" s="61" t="s">
        <v>109</v>
      </c>
      <c r="E21" s="62"/>
      <c r="F21" s="62"/>
      <c r="G21" s="62"/>
      <c r="H21" s="62"/>
      <c r="I21" s="63"/>
      <c r="J21" s="44">
        <v>85</v>
      </c>
      <c r="K21" s="30">
        <v>0</v>
      </c>
      <c r="L21" s="30">
        <v>0</v>
      </c>
      <c r="M21" s="30"/>
      <c r="N21" s="30"/>
      <c r="O21" s="30"/>
      <c r="P21" s="30"/>
      <c r="Q21" s="13">
        <f t="shared" si="0"/>
        <v>28.333333333333332</v>
      </c>
    </row>
    <row r="22" spans="2:17" x14ac:dyDescent="0.2">
      <c r="B22" s="33">
        <f t="shared" si="1"/>
        <v>14</v>
      </c>
      <c r="C22" s="38" t="s">
        <v>84</v>
      </c>
      <c r="D22" s="61" t="s">
        <v>110</v>
      </c>
      <c r="E22" s="62"/>
      <c r="F22" s="62"/>
      <c r="G22" s="62"/>
      <c r="H22" s="62"/>
      <c r="I22" s="63"/>
      <c r="J22" s="44">
        <v>90</v>
      </c>
      <c r="K22" s="30">
        <v>0</v>
      </c>
      <c r="L22" s="30">
        <v>0</v>
      </c>
      <c r="M22" s="30"/>
      <c r="N22" s="30"/>
      <c r="O22" s="30"/>
      <c r="P22" s="30"/>
      <c r="Q22" s="13">
        <f t="shared" si="0"/>
        <v>30</v>
      </c>
    </row>
    <row r="23" spans="2:17" x14ac:dyDescent="0.2">
      <c r="B23" s="33">
        <v>15</v>
      </c>
      <c r="C23" s="38" t="s">
        <v>85</v>
      </c>
      <c r="D23" s="61" t="s">
        <v>111</v>
      </c>
      <c r="E23" s="62"/>
      <c r="F23" s="62"/>
      <c r="G23" s="62"/>
      <c r="H23" s="62"/>
      <c r="I23" s="63"/>
      <c r="J23" s="44">
        <v>85</v>
      </c>
      <c r="K23" s="30">
        <v>0</v>
      </c>
      <c r="L23" s="30">
        <v>0</v>
      </c>
      <c r="M23" s="30"/>
      <c r="N23" s="30"/>
      <c r="O23" s="30"/>
      <c r="P23" s="30"/>
      <c r="Q23" s="13">
        <f t="shared" si="0"/>
        <v>28.333333333333332</v>
      </c>
    </row>
    <row r="24" spans="2:17" x14ac:dyDescent="0.2">
      <c r="B24" s="33">
        <f t="shared" si="1"/>
        <v>16</v>
      </c>
      <c r="C24" s="38" t="s">
        <v>86</v>
      </c>
      <c r="D24" s="61" t="s">
        <v>112</v>
      </c>
      <c r="E24" s="62"/>
      <c r="F24" s="62"/>
      <c r="G24" s="62"/>
      <c r="H24" s="62"/>
      <c r="I24" s="63"/>
      <c r="J24" s="44">
        <v>85</v>
      </c>
      <c r="K24" s="30">
        <v>0</v>
      </c>
      <c r="L24" s="30">
        <v>0</v>
      </c>
      <c r="M24" s="30"/>
      <c r="N24" s="30"/>
      <c r="O24" s="30"/>
      <c r="P24" s="30"/>
      <c r="Q24" s="13">
        <f t="shared" si="0"/>
        <v>28.333333333333332</v>
      </c>
    </row>
    <row r="25" spans="2:17" x14ac:dyDescent="0.2">
      <c r="B25" s="33">
        <v>17</v>
      </c>
      <c r="C25" s="38" t="s">
        <v>87</v>
      </c>
      <c r="D25" s="61" t="s">
        <v>113</v>
      </c>
      <c r="E25" s="62"/>
      <c r="F25" s="62"/>
      <c r="G25" s="62"/>
      <c r="H25" s="62"/>
      <c r="I25" s="63"/>
      <c r="J25" s="44">
        <v>100</v>
      </c>
      <c r="K25" s="37">
        <v>0</v>
      </c>
      <c r="L25" s="37">
        <v>0</v>
      </c>
      <c r="M25" s="37"/>
      <c r="N25" s="37"/>
      <c r="O25" s="37"/>
      <c r="P25" s="37"/>
      <c r="Q25" s="13">
        <f t="shared" ref="Q25:Q34" si="2">SUM(J25:L25)/3</f>
        <v>33.333333333333336</v>
      </c>
    </row>
    <row r="26" spans="2:17" x14ac:dyDescent="0.2">
      <c r="B26" s="33">
        <f t="shared" si="1"/>
        <v>18</v>
      </c>
      <c r="C26" s="38" t="s">
        <v>88</v>
      </c>
      <c r="D26" s="61" t="s">
        <v>114</v>
      </c>
      <c r="E26" s="62"/>
      <c r="F26" s="62"/>
      <c r="G26" s="62"/>
      <c r="H26" s="62"/>
      <c r="I26" s="63"/>
      <c r="J26" s="44">
        <v>100</v>
      </c>
      <c r="K26" s="37">
        <v>0</v>
      </c>
      <c r="L26" s="37">
        <v>0</v>
      </c>
      <c r="M26" s="37"/>
      <c r="N26" s="37"/>
      <c r="O26" s="37"/>
      <c r="P26" s="37"/>
      <c r="Q26" s="13">
        <f t="shared" si="2"/>
        <v>33.333333333333336</v>
      </c>
    </row>
    <row r="27" spans="2:17" x14ac:dyDescent="0.2">
      <c r="B27" s="33">
        <f t="shared" si="1"/>
        <v>19</v>
      </c>
      <c r="C27" s="38" t="s">
        <v>122</v>
      </c>
      <c r="D27" s="61" t="s">
        <v>128</v>
      </c>
      <c r="E27" s="62"/>
      <c r="F27" s="62"/>
      <c r="G27" s="62"/>
      <c r="H27" s="62"/>
      <c r="I27" s="63"/>
      <c r="J27" s="44">
        <v>100</v>
      </c>
      <c r="K27" s="37">
        <v>0</v>
      </c>
      <c r="L27" s="37">
        <v>0</v>
      </c>
      <c r="M27" s="37"/>
      <c r="N27" s="37"/>
      <c r="O27" s="37"/>
      <c r="P27" s="37"/>
      <c r="Q27" s="13">
        <f t="shared" si="2"/>
        <v>33.333333333333336</v>
      </c>
    </row>
    <row r="28" spans="2:17" x14ac:dyDescent="0.2">
      <c r="B28" s="33">
        <f t="shared" si="1"/>
        <v>20</v>
      </c>
      <c r="C28" s="38" t="s">
        <v>89</v>
      </c>
      <c r="D28" s="61" t="s">
        <v>115</v>
      </c>
      <c r="E28" s="62"/>
      <c r="F28" s="62"/>
      <c r="G28" s="62"/>
      <c r="H28" s="62"/>
      <c r="I28" s="63"/>
      <c r="J28" s="44">
        <v>100</v>
      </c>
      <c r="K28" s="37">
        <v>0</v>
      </c>
      <c r="L28" s="37">
        <v>0</v>
      </c>
      <c r="M28" s="37"/>
      <c r="N28" s="37"/>
      <c r="O28" s="37"/>
      <c r="P28" s="37"/>
      <c r="Q28" s="13">
        <f t="shared" si="2"/>
        <v>33.333333333333336</v>
      </c>
    </row>
    <row r="29" spans="2:17" x14ac:dyDescent="0.2">
      <c r="B29" s="33">
        <v>21</v>
      </c>
      <c r="C29" s="38" t="s">
        <v>91</v>
      </c>
      <c r="D29" s="61" t="s">
        <v>116</v>
      </c>
      <c r="E29" s="62"/>
      <c r="F29" s="62"/>
      <c r="G29" s="62"/>
      <c r="H29" s="62"/>
      <c r="I29" s="63"/>
      <c r="J29" s="44">
        <v>100</v>
      </c>
      <c r="K29" s="37">
        <v>0</v>
      </c>
      <c r="L29" s="37">
        <v>0</v>
      </c>
      <c r="M29" s="37"/>
      <c r="N29" s="37"/>
      <c r="O29" s="37"/>
      <c r="P29" s="37"/>
      <c r="Q29" s="13">
        <f t="shared" si="2"/>
        <v>33.333333333333336</v>
      </c>
    </row>
    <row r="30" spans="2:17" x14ac:dyDescent="0.2">
      <c r="B30" s="33">
        <f t="shared" si="1"/>
        <v>22</v>
      </c>
      <c r="C30" s="38" t="s">
        <v>92</v>
      </c>
      <c r="D30" s="61" t="s">
        <v>117</v>
      </c>
      <c r="E30" s="62"/>
      <c r="F30" s="62"/>
      <c r="G30" s="62"/>
      <c r="H30" s="62"/>
      <c r="I30" s="63"/>
      <c r="J30" s="44">
        <v>100</v>
      </c>
      <c r="K30" s="37">
        <v>0</v>
      </c>
      <c r="L30" s="37">
        <v>0</v>
      </c>
      <c r="M30" s="37"/>
      <c r="N30" s="37"/>
      <c r="O30" s="37"/>
      <c r="P30" s="37"/>
      <c r="Q30" s="13">
        <f t="shared" si="2"/>
        <v>33.333333333333336</v>
      </c>
    </row>
    <row r="31" spans="2:17" x14ac:dyDescent="0.2">
      <c r="B31" s="33">
        <f t="shared" si="1"/>
        <v>23</v>
      </c>
      <c r="C31" s="38" t="s">
        <v>93</v>
      </c>
      <c r="D31" s="61" t="s">
        <v>118</v>
      </c>
      <c r="E31" s="62"/>
      <c r="F31" s="62"/>
      <c r="G31" s="62"/>
      <c r="H31" s="62"/>
      <c r="I31" s="63"/>
      <c r="J31" s="44">
        <v>90</v>
      </c>
      <c r="K31" s="37">
        <v>0</v>
      </c>
      <c r="L31" s="37">
        <v>0</v>
      </c>
      <c r="M31" s="37"/>
      <c r="N31" s="37"/>
      <c r="O31" s="37"/>
      <c r="P31" s="37"/>
      <c r="Q31" s="13">
        <f t="shared" si="2"/>
        <v>30</v>
      </c>
    </row>
    <row r="32" spans="2:17" x14ac:dyDescent="0.2">
      <c r="B32" s="33">
        <f t="shared" si="1"/>
        <v>24</v>
      </c>
      <c r="C32" s="38" t="s">
        <v>94</v>
      </c>
      <c r="D32" s="61" t="s">
        <v>119</v>
      </c>
      <c r="E32" s="62"/>
      <c r="F32" s="62"/>
      <c r="G32" s="62"/>
      <c r="H32" s="62"/>
      <c r="I32" s="63"/>
      <c r="J32" s="44">
        <v>85</v>
      </c>
      <c r="K32" s="37">
        <v>0</v>
      </c>
      <c r="L32" s="37">
        <v>0</v>
      </c>
      <c r="M32" s="37"/>
      <c r="N32" s="37"/>
      <c r="O32" s="37"/>
      <c r="P32" s="37"/>
      <c r="Q32" s="13">
        <f t="shared" si="2"/>
        <v>28.333333333333332</v>
      </c>
    </row>
    <row r="33" spans="2:17" x14ac:dyDescent="0.2">
      <c r="B33" s="33">
        <f t="shared" si="1"/>
        <v>25</v>
      </c>
      <c r="C33" s="38" t="s">
        <v>95</v>
      </c>
      <c r="D33" s="61" t="s">
        <v>120</v>
      </c>
      <c r="E33" s="62"/>
      <c r="F33" s="62"/>
      <c r="G33" s="62"/>
      <c r="H33" s="62"/>
      <c r="I33" s="63"/>
      <c r="J33" s="44">
        <v>100</v>
      </c>
      <c r="K33" s="37">
        <v>0</v>
      </c>
      <c r="L33" s="37">
        <v>0</v>
      </c>
      <c r="M33" s="37"/>
      <c r="N33" s="37"/>
      <c r="O33" s="37"/>
      <c r="P33" s="37"/>
      <c r="Q33" s="13">
        <f t="shared" si="2"/>
        <v>33.333333333333336</v>
      </c>
    </row>
    <row r="34" spans="2:17" x14ac:dyDescent="0.2">
      <c r="B34" s="33">
        <v>26</v>
      </c>
      <c r="C34" s="38" t="s">
        <v>96</v>
      </c>
      <c r="D34" s="61" t="s">
        <v>121</v>
      </c>
      <c r="E34" s="62"/>
      <c r="F34" s="62"/>
      <c r="G34" s="62"/>
      <c r="H34" s="62"/>
      <c r="I34" s="63"/>
      <c r="J34" s="44">
        <v>100</v>
      </c>
      <c r="K34" s="37">
        <v>0</v>
      </c>
      <c r="L34" s="37">
        <v>0</v>
      </c>
      <c r="M34" s="37"/>
      <c r="N34" s="37"/>
      <c r="O34" s="37"/>
      <c r="P34" s="37"/>
      <c r="Q34" s="13">
        <f t="shared" si="2"/>
        <v>33.333333333333336</v>
      </c>
    </row>
    <row r="35" spans="2:17" x14ac:dyDescent="0.2">
      <c r="B35" s="33">
        <f t="shared" si="1"/>
        <v>27</v>
      </c>
      <c r="C35" s="17"/>
      <c r="D35" s="64"/>
      <c r="E35" s="64"/>
      <c r="F35" s="64"/>
      <c r="G35" s="64"/>
      <c r="H35" s="64"/>
      <c r="I35" s="64"/>
      <c r="J35" s="18"/>
      <c r="K35" s="18"/>
      <c r="L35" s="18"/>
      <c r="M35" s="18"/>
      <c r="N35" s="18"/>
      <c r="O35" s="18"/>
      <c r="P35" s="18"/>
      <c r="Q35" s="13"/>
    </row>
    <row r="36" spans="2:17" x14ac:dyDescent="0.2">
      <c r="B36" s="33">
        <f t="shared" si="1"/>
        <v>28</v>
      </c>
      <c r="C36" s="17"/>
      <c r="D36" s="64"/>
      <c r="E36" s="64"/>
      <c r="F36" s="64"/>
      <c r="G36" s="64"/>
      <c r="H36" s="64"/>
      <c r="I36" s="64"/>
      <c r="J36" s="18"/>
      <c r="K36" s="18"/>
      <c r="L36" s="18"/>
      <c r="M36" s="18"/>
      <c r="N36" s="18"/>
      <c r="O36" s="18"/>
      <c r="P36" s="18"/>
      <c r="Q36" s="13"/>
    </row>
    <row r="37" spans="2:17" x14ac:dyDescent="0.2">
      <c r="B37" s="33">
        <f t="shared" si="1"/>
        <v>29</v>
      </c>
      <c r="C37" s="17"/>
      <c r="D37" s="64"/>
      <c r="E37" s="64"/>
      <c r="F37" s="64"/>
      <c r="G37" s="64"/>
      <c r="H37" s="64"/>
      <c r="I37" s="64"/>
      <c r="J37" s="18"/>
      <c r="K37" s="18"/>
      <c r="L37" s="18"/>
      <c r="M37" s="18"/>
      <c r="N37" s="18"/>
      <c r="O37" s="18"/>
      <c r="P37" s="18"/>
      <c r="Q37" s="13"/>
    </row>
    <row r="38" spans="2:17" x14ac:dyDescent="0.2">
      <c r="B38" s="33">
        <f t="shared" si="1"/>
        <v>30</v>
      </c>
      <c r="C38" s="17"/>
      <c r="D38" s="64"/>
      <c r="E38" s="64"/>
      <c r="F38" s="64"/>
      <c r="G38" s="64"/>
      <c r="H38" s="64"/>
      <c r="I38" s="64"/>
      <c r="J38" s="18"/>
      <c r="K38" s="18"/>
      <c r="L38" s="18"/>
      <c r="M38" s="18"/>
      <c r="N38" s="18"/>
      <c r="O38" s="18"/>
      <c r="P38" s="18"/>
      <c r="Q38" s="13"/>
    </row>
    <row r="39" spans="2:17" x14ac:dyDescent="0.2">
      <c r="B39" s="33">
        <f t="shared" si="1"/>
        <v>31</v>
      </c>
      <c r="C39" s="17"/>
      <c r="D39" s="64"/>
      <c r="E39" s="64"/>
      <c r="F39" s="64"/>
      <c r="G39" s="64"/>
      <c r="H39" s="64"/>
      <c r="I39" s="64"/>
      <c r="J39" s="18"/>
      <c r="K39" s="18"/>
      <c r="L39" s="18"/>
      <c r="M39" s="18"/>
      <c r="N39" s="18"/>
      <c r="O39" s="18"/>
      <c r="P39" s="18"/>
      <c r="Q39" s="13"/>
    </row>
    <row r="40" spans="2:17" x14ac:dyDescent="0.2">
      <c r="B40" s="33">
        <f t="shared" si="1"/>
        <v>32</v>
      </c>
      <c r="C40" s="8"/>
      <c r="D40" s="64"/>
      <c r="E40" s="64"/>
      <c r="F40" s="64"/>
      <c r="G40" s="64"/>
      <c r="H40" s="64"/>
      <c r="I40" s="64"/>
      <c r="J40" s="18"/>
      <c r="K40" s="18"/>
      <c r="L40" s="18"/>
      <c r="M40" s="18"/>
      <c r="N40" s="18"/>
      <c r="O40" s="18"/>
      <c r="P40" s="18"/>
      <c r="Q40" s="13"/>
    </row>
    <row r="41" spans="2:17" x14ac:dyDescent="0.2">
      <c r="B41" s="33">
        <f t="shared" si="1"/>
        <v>33</v>
      </c>
      <c r="C41" s="8"/>
      <c r="D41" s="64"/>
      <c r="E41" s="64"/>
      <c r="F41" s="64"/>
      <c r="G41" s="64"/>
      <c r="H41" s="64"/>
      <c r="I41" s="64"/>
      <c r="J41" s="18"/>
      <c r="K41" s="18"/>
      <c r="L41" s="18"/>
      <c r="M41" s="18"/>
      <c r="N41" s="18"/>
      <c r="O41" s="18"/>
      <c r="P41" s="18"/>
      <c r="Q41" s="13"/>
    </row>
    <row r="42" spans="2:17" x14ac:dyDescent="0.2">
      <c r="B42" s="33">
        <f t="shared" si="1"/>
        <v>34</v>
      </c>
      <c r="C42" s="8"/>
      <c r="D42" s="64"/>
      <c r="E42" s="64"/>
      <c r="F42" s="64"/>
      <c r="G42" s="64"/>
      <c r="H42" s="64"/>
      <c r="I42" s="64"/>
      <c r="J42" s="18"/>
      <c r="K42" s="18"/>
      <c r="L42" s="18"/>
      <c r="M42" s="18"/>
      <c r="N42" s="18"/>
      <c r="O42" s="18"/>
      <c r="P42" s="18"/>
      <c r="Q42" s="13"/>
    </row>
    <row r="43" spans="2:17" x14ac:dyDescent="0.2">
      <c r="B43" s="33">
        <f t="shared" si="1"/>
        <v>35</v>
      </c>
      <c r="C43" s="8"/>
      <c r="D43" s="64"/>
      <c r="E43" s="64"/>
      <c r="F43" s="64"/>
      <c r="G43" s="64"/>
      <c r="H43" s="64"/>
      <c r="I43" s="64"/>
      <c r="J43" s="18"/>
      <c r="K43" s="18"/>
      <c r="L43" s="18"/>
      <c r="M43" s="18"/>
      <c r="N43" s="18"/>
      <c r="O43" s="18"/>
      <c r="P43" s="18"/>
      <c r="Q43" s="13"/>
    </row>
    <row r="44" spans="2:17" x14ac:dyDescent="0.2">
      <c r="B44" s="33">
        <f t="shared" si="1"/>
        <v>36</v>
      </c>
      <c r="C44" s="8"/>
      <c r="D44" s="64"/>
      <c r="E44" s="64"/>
      <c r="F44" s="64"/>
      <c r="G44" s="64"/>
      <c r="H44" s="64"/>
      <c r="I44" s="64"/>
      <c r="J44" s="18"/>
      <c r="K44" s="18"/>
      <c r="L44" s="18"/>
      <c r="M44" s="18"/>
      <c r="N44" s="18"/>
      <c r="O44" s="18"/>
      <c r="P44" s="18"/>
      <c r="Q44" s="13"/>
    </row>
    <row r="45" spans="2:17" x14ac:dyDescent="0.2">
      <c r="B45" s="33">
        <f t="shared" si="1"/>
        <v>37</v>
      </c>
      <c r="C45" s="8"/>
      <c r="D45" s="64"/>
      <c r="E45" s="64"/>
      <c r="F45" s="64"/>
      <c r="G45" s="64"/>
      <c r="H45" s="64"/>
      <c r="I45" s="64"/>
      <c r="J45" s="18"/>
      <c r="K45" s="18"/>
      <c r="L45" s="18"/>
      <c r="M45" s="18"/>
      <c r="N45" s="18"/>
      <c r="O45" s="18"/>
      <c r="P45" s="18"/>
      <c r="Q45" s="13"/>
    </row>
    <row r="46" spans="2:17" x14ac:dyDescent="0.2">
      <c r="B46" s="33">
        <f t="shared" si="1"/>
        <v>38</v>
      </c>
      <c r="C46" s="8"/>
      <c r="D46" s="64"/>
      <c r="E46" s="64"/>
      <c r="F46" s="64"/>
      <c r="G46" s="64"/>
      <c r="H46" s="64"/>
      <c r="I46" s="64"/>
      <c r="J46" s="18"/>
      <c r="K46" s="18"/>
      <c r="L46" s="18"/>
      <c r="M46" s="18"/>
      <c r="N46" s="18"/>
      <c r="O46" s="18"/>
      <c r="P46" s="18"/>
      <c r="Q46" s="13"/>
    </row>
    <row r="47" spans="2:17" x14ac:dyDescent="0.2">
      <c r="C47" s="65"/>
      <c r="D47" s="65"/>
      <c r="E47" s="16"/>
      <c r="H47" s="66" t="s">
        <v>19</v>
      </c>
      <c r="I47" s="66"/>
      <c r="J47" s="22">
        <f t="shared" ref="J47:Q47" si="3">COUNTIF(J9:J46,"&gt;=70")</f>
        <v>26</v>
      </c>
      <c r="K47" s="35">
        <f t="shared" si="3"/>
        <v>0</v>
      </c>
      <c r="L47" s="35">
        <f t="shared" si="3"/>
        <v>0</v>
      </c>
      <c r="M47" s="35">
        <f t="shared" si="3"/>
        <v>0</v>
      </c>
      <c r="N47" s="35">
        <f t="shared" si="3"/>
        <v>0</v>
      </c>
      <c r="O47" s="35">
        <f t="shared" si="3"/>
        <v>0</v>
      </c>
      <c r="P47" s="35">
        <f t="shared" si="3"/>
        <v>0</v>
      </c>
      <c r="Q47" s="26">
        <f t="shared" si="3"/>
        <v>0</v>
      </c>
    </row>
    <row r="48" spans="2:17" x14ac:dyDescent="0.2">
      <c r="C48" s="65"/>
      <c r="D48" s="65"/>
      <c r="E48" s="20"/>
      <c r="H48" s="67" t="s">
        <v>20</v>
      </c>
      <c r="I48" s="67"/>
      <c r="J48" s="23">
        <f t="shared" ref="J48:Q48" si="4">COUNTIF(J9:J46,"&lt;70")</f>
        <v>0</v>
      </c>
      <c r="K48" s="34">
        <f t="shared" si="4"/>
        <v>26</v>
      </c>
      <c r="L48" s="34">
        <f t="shared" si="4"/>
        <v>26</v>
      </c>
      <c r="M48" s="34">
        <f t="shared" si="4"/>
        <v>0</v>
      </c>
      <c r="N48" s="34">
        <f t="shared" si="4"/>
        <v>0</v>
      </c>
      <c r="O48" s="34">
        <f t="shared" si="4"/>
        <v>0</v>
      </c>
      <c r="P48" s="34">
        <f t="shared" si="4"/>
        <v>0</v>
      </c>
      <c r="Q48" s="34">
        <f t="shared" si="4"/>
        <v>26</v>
      </c>
    </row>
    <row r="49" spans="3:17" x14ac:dyDescent="0.2">
      <c r="C49" s="65"/>
      <c r="D49" s="65"/>
      <c r="E49" s="65"/>
      <c r="H49" s="67" t="s">
        <v>21</v>
      </c>
      <c r="I49" s="67"/>
      <c r="J49" s="23">
        <f t="shared" ref="J49:Q49" si="5">COUNT(J9:J46)</f>
        <v>26</v>
      </c>
      <c r="K49" s="34">
        <f t="shared" si="5"/>
        <v>26</v>
      </c>
      <c r="L49" s="34">
        <f t="shared" si="5"/>
        <v>26</v>
      </c>
      <c r="M49" s="34">
        <f t="shared" si="5"/>
        <v>0</v>
      </c>
      <c r="N49" s="34">
        <f t="shared" si="5"/>
        <v>0</v>
      </c>
      <c r="O49" s="34">
        <f t="shared" si="5"/>
        <v>0</v>
      </c>
      <c r="P49" s="34">
        <f t="shared" si="5"/>
        <v>0</v>
      </c>
      <c r="Q49" s="34">
        <f t="shared" si="5"/>
        <v>26</v>
      </c>
    </row>
    <row r="50" spans="3:17" x14ac:dyDescent="0.2">
      <c r="C50" s="65"/>
      <c r="D50" s="65"/>
      <c r="E50" s="16"/>
      <c r="F50" s="11"/>
      <c r="H50" s="68" t="s">
        <v>16</v>
      </c>
      <c r="I50" s="68"/>
      <c r="J50" s="24">
        <f>J47/J49</f>
        <v>1</v>
      </c>
      <c r="K50" s="25">
        <f t="shared" ref="K50:Q50" si="6">K47/K49</f>
        <v>0</v>
      </c>
      <c r="L50" s="25">
        <f t="shared" si="6"/>
        <v>0</v>
      </c>
      <c r="M50" s="25" t="e">
        <f t="shared" si="6"/>
        <v>#DIV/0!</v>
      </c>
      <c r="N50" s="25" t="e">
        <f t="shared" si="6"/>
        <v>#DIV/0!</v>
      </c>
      <c r="O50" s="25" t="e">
        <f t="shared" si="6"/>
        <v>#DIV/0!</v>
      </c>
      <c r="P50" s="25" t="e">
        <f t="shared" si="6"/>
        <v>#DIV/0!</v>
      </c>
      <c r="Q50" s="25">
        <f t="shared" si="6"/>
        <v>0</v>
      </c>
    </row>
    <row r="51" spans="3:17" x14ac:dyDescent="0.2">
      <c r="C51" s="65"/>
      <c r="D51" s="65"/>
      <c r="E51" s="16"/>
      <c r="F51" s="11"/>
      <c r="H51" s="68" t="s">
        <v>17</v>
      </c>
      <c r="I51" s="68"/>
      <c r="J51" s="24">
        <f>J48/J49</f>
        <v>0</v>
      </c>
      <c r="K51" s="24">
        <f t="shared" ref="K51:Q51" si="7">K48/K49</f>
        <v>1</v>
      </c>
      <c r="L51" s="25">
        <f t="shared" si="7"/>
        <v>1</v>
      </c>
      <c r="M51" s="25" t="e">
        <f t="shared" si="7"/>
        <v>#DIV/0!</v>
      </c>
      <c r="N51" s="25" t="e">
        <f t="shared" si="7"/>
        <v>#DIV/0!</v>
      </c>
      <c r="O51" s="25" t="e">
        <f t="shared" si="7"/>
        <v>#DIV/0!</v>
      </c>
      <c r="P51" s="25" t="e">
        <f t="shared" si="7"/>
        <v>#DIV/0!</v>
      </c>
      <c r="Q51" s="25">
        <f t="shared" si="7"/>
        <v>1</v>
      </c>
    </row>
    <row r="52" spans="3:17" x14ac:dyDescent="0.2">
      <c r="C52" s="65"/>
      <c r="D52" s="65"/>
      <c r="E52" s="20"/>
      <c r="F52" s="11"/>
    </row>
    <row r="53" spans="3:17" x14ac:dyDescent="0.2">
      <c r="C53" s="16"/>
      <c r="D53" s="16"/>
      <c r="E53" s="20"/>
      <c r="F53" s="11"/>
    </row>
    <row r="54" spans="3:17" x14ac:dyDescent="0.2">
      <c r="J54" s="69"/>
      <c r="K54" s="69"/>
      <c r="L54" s="69"/>
      <c r="M54" s="69"/>
      <c r="N54" s="69"/>
      <c r="O54" s="69"/>
      <c r="P54" s="69"/>
    </row>
    <row r="55" spans="3:17" x14ac:dyDescent="0.2">
      <c r="J55" s="70" t="s">
        <v>18</v>
      </c>
      <c r="K55" s="70"/>
      <c r="L55" s="70"/>
      <c r="M55" s="70"/>
      <c r="N55" s="70"/>
      <c r="O55" s="70"/>
      <c r="P55" s="70"/>
    </row>
  </sheetData>
  <mergeCells count="60">
    <mergeCell ref="C51:D51"/>
    <mergeCell ref="H51:I51"/>
    <mergeCell ref="C52:D52"/>
    <mergeCell ref="J54:P54"/>
    <mergeCell ref="J55:P55"/>
    <mergeCell ref="C48:D48"/>
    <mergeCell ref="H48:I48"/>
    <mergeCell ref="C49:E49"/>
    <mergeCell ref="H49:I49"/>
    <mergeCell ref="C50:D50"/>
    <mergeCell ref="H50:I50"/>
    <mergeCell ref="D45:I45"/>
    <mergeCell ref="D46:I46"/>
    <mergeCell ref="C47:D47"/>
    <mergeCell ref="H47:I47"/>
    <mergeCell ref="D44:I44"/>
    <mergeCell ref="D40:I40"/>
    <mergeCell ref="D41:I41"/>
    <mergeCell ref="D42:I42"/>
    <mergeCell ref="D34:I34"/>
    <mergeCell ref="D35:I35"/>
    <mergeCell ref="D36:I36"/>
    <mergeCell ref="D37:I37"/>
    <mergeCell ref="D19:I19"/>
    <mergeCell ref="D20:I20"/>
    <mergeCell ref="D21:I21"/>
    <mergeCell ref="D22:I22"/>
    <mergeCell ref="D43:I43"/>
    <mergeCell ref="D33:I33"/>
    <mergeCell ref="D25:I25"/>
    <mergeCell ref="D26:I26"/>
    <mergeCell ref="D27:I27"/>
    <mergeCell ref="D28:I28"/>
    <mergeCell ref="D29:I29"/>
    <mergeCell ref="D30:I30"/>
    <mergeCell ref="D31:I31"/>
    <mergeCell ref="D32:I32"/>
    <mergeCell ref="D38:I38"/>
    <mergeCell ref="D39:I39"/>
    <mergeCell ref="D23:I23"/>
    <mergeCell ref="D24:I24"/>
    <mergeCell ref="D6:G6"/>
    <mergeCell ref="I6:J6"/>
    <mergeCell ref="K6:P6"/>
    <mergeCell ref="D8:I8"/>
    <mergeCell ref="D17:I17"/>
    <mergeCell ref="D12:I12"/>
    <mergeCell ref="D13:I13"/>
    <mergeCell ref="D14:I14"/>
    <mergeCell ref="D15:I15"/>
    <mergeCell ref="D9:I9"/>
    <mergeCell ref="D11:I11"/>
    <mergeCell ref="D10:I10"/>
    <mergeCell ref="D16:I16"/>
    <mergeCell ref="D18:I1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9B44-6DF2-D24D-B4DB-51E82CDDD734}">
  <dimension ref="B2:R55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43"/>
      <c r="R3" s="43"/>
    </row>
    <row r="4" spans="2:18" x14ac:dyDescent="0.2">
      <c r="C4" t="s">
        <v>0</v>
      </c>
      <c r="D4" s="54" t="s">
        <v>257</v>
      </c>
      <c r="E4" s="54"/>
      <c r="F4" s="54"/>
      <c r="G4" s="54"/>
      <c r="I4" t="s">
        <v>1</v>
      </c>
      <c r="J4" s="55" t="s">
        <v>229</v>
      </c>
      <c r="K4" s="55"/>
      <c r="M4" t="s">
        <v>2</v>
      </c>
      <c r="N4" s="56">
        <v>45749</v>
      </c>
      <c r="O4" s="56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7" t="s">
        <v>132</v>
      </c>
      <c r="E6" s="57"/>
      <c r="F6" s="57"/>
      <c r="G6" s="57"/>
      <c r="I6" s="58" t="s">
        <v>22</v>
      </c>
      <c r="J6" s="58"/>
      <c r="K6" s="59" t="s">
        <v>24</v>
      </c>
      <c r="L6" s="59"/>
      <c r="M6" s="59"/>
      <c r="N6" s="59"/>
      <c r="O6" s="59"/>
      <c r="P6" s="59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4" t="s">
        <v>7</v>
      </c>
      <c r="K8" s="44" t="s">
        <v>10</v>
      </c>
      <c r="L8" s="44" t="s">
        <v>11</v>
      </c>
      <c r="M8" s="44" t="s">
        <v>12</v>
      </c>
      <c r="N8" s="44" t="s">
        <v>13</v>
      </c>
      <c r="O8" s="44" t="s">
        <v>14</v>
      </c>
      <c r="P8" s="44" t="s">
        <v>15</v>
      </c>
      <c r="Q8" s="12" t="s">
        <v>23</v>
      </c>
    </row>
    <row r="9" spans="2:18" x14ac:dyDescent="0.2">
      <c r="B9" s="41">
        <v>1</v>
      </c>
      <c r="C9" s="41" t="s">
        <v>244</v>
      </c>
      <c r="D9" s="79" t="s">
        <v>230</v>
      </c>
      <c r="E9" s="80"/>
      <c r="F9" s="80"/>
      <c r="G9" s="80"/>
      <c r="H9" s="80"/>
      <c r="I9" s="81"/>
      <c r="J9" s="44">
        <v>100</v>
      </c>
      <c r="K9" s="44">
        <v>100</v>
      </c>
      <c r="L9" s="44">
        <v>0</v>
      </c>
      <c r="M9" s="44">
        <v>0</v>
      </c>
      <c r="N9" s="44"/>
      <c r="O9" s="44"/>
      <c r="P9" s="44"/>
      <c r="Q9" s="13">
        <f>SUM(J9:M9)/4</f>
        <v>50</v>
      </c>
    </row>
    <row r="10" spans="2:18" x14ac:dyDescent="0.2">
      <c r="B10" s="41">
        <v>2</v>
      </c>
      <c r="C10" s="41" t="s">
        <v>245</v>
      </c>
      <c r="D10" s="79" t="s">
        <v>231</v>
      </c>
      <c r="E10" s="80"/>
      <c r="F10" s="80"/>
      <c r="G10" s="80"/>
      <c r="H10" s="80"/>
      <c r="I10" s="81"/>
      <c r="J10" s="44">
        <v>100</v>
      </c>
      <c r="K10" s="44">
        <v>100</v>
      </c>
      <c r="L10" s="44">
        <v>0</v>
      </c>
      <c r="M10" s="44">
        <v>0</v>
      </c>
      <c r="N10" s="44"/>
      <c r="O10" s="44"/>
      <c r="P10" s="44"/>
      <c r="Q10" s="13">
        <f t="shared" ref="Q10:Q23" si="0">SUM(J10:M10)/4</f>
        <v>50</v>
      </c>
    </row>
    <row r="11" spans="2:18" x14ac:dyDescent="0.2">
      <c r="B11" s="41">
        <f t="shared" ref="B11:B46" si="1">B10+1</f>
        <v>3</v>
      </c>
      <c r="C11" s="41" t="s">
        <v>246</v>
      </c>
      <c r="D11" s="79" t="s">
        <v>232</v>
      </c>
      <c r="E11" s="80"/>
      <c r="F11" s="80"/>
      <c r="G11" s="80"/>
      <c r="H11" s="80"/>
      <c r="I11" s="81"/>
      <c r="J11" s="44">
        <v>0</v>
      </c>
      <c r="K11" s="44">
        <v>80</v>
      </c>
      <c r="L11" s="44">
        <v>0</v>
      </c>
      <c r="M11" s="44">
        <v>0</v>
      </c>
      <c r="N11" s="44"/>
      <c r="O11" s="44"/>
      <c r="P11" s="44"/>
      <c r="Q11" s="13">
        <f t="shared" si="0"/>
        <v>20</v>
      </c>
    </row>
    <row r="12" spans="2:18" x14ac:dyDescent="0.2">
      <c r="B12" s="41">
        <f t="shared" si="1"/>
        <v>4</v>
      </c>
      <c r="C12" s="41" t="s">
        <v>247</v>
      </c>
      <c r="D12" s="79" t="s">
        <v>233</v>
      </c>
      <c r="E12" s="80"/>
      <c r="F12" s="80"/>
      <c r="G12" s="80"/>
      <c r="H12" s="80"/>
      <c r="I12" s="81"/>
      <c r="J12" s="44">
        <v>100</v>
      </c>
      <c r="K12" s="44">
        <v>100</v>
      </c>
      <c r="L12" s="44">
        <v>0</v>
      </c>
      <c r="M12" s="44">
        <v>0</v>
      </c>
      <c r="N12" s="44"/>
      <c r="O12" s="44"/>
      <c r="P12" s="44"/>
      <c r="Q12" s="13">
        <f t="shared" si="0"/>
        <v>50</v>
      </c>
    </row>
    <row r="13" spans="2:18" x14ac:dyDescent="0.2">
      <c r="B13" s="41">
        <f t="shared" si="1"/>
        <v>5</v>
      </c>
      <c r="C13" s="41" t="s">
        <v>248</v>
      </c>
      <c r="D13" s="79" t="s">
        <v>234</v>
      </c>
      <c r="E13" s="80"/>
      <c r="F13" s="80"/>
      <c r="G13" s="80"/>
      <c r="H13" s="80"/>
      <c r="I13" s="81"/>
      <c r="J13" s="44">
        <v>100</v>
      </c>
      <c r="K13" s="44">
        <v>100</v>
      </c>
      <c r="L13" s="44">
        <v>0</v>
      </c>
      <c r="M13" s="44">
        <v>0</v>
      </c>
      <c r="N13" s="44"/>
      <c r="O13" s="44"/>
      <c r="P13" s="44"/>
      <c r="Q13" s="13">
        <f t="shared" si="0"/>
        <v>50</v>
      </c>
    </row>
    <row r="14" spans="2:18" x14ac:dyDescent="0.2">
      <c r="B14" s="41">
        <f t="shared" si="1"/>
        <v>6</v>
      </c>
      <c r="C14" s="41" t="s">
        <v>216</v>
      </c>
      <c r="D14" s="79" t="s">
        <v>193</v>
      </c>
      <c r="E14" s="80"/>
      <c r="F14" s="80"/>
      <c r="G14" s="80"/>
      <c r="H14" s="80"/>
      <c r="I14" s="81"/>
      <c r="J14" s="44">
        <v>0</v>
      </c>
      <c r="K14" s="46">
        <v>0</v>
      </c>
      <c r="L14" s="44">
        <v>0</v>
      </c>
      <c r="M14" s="44">
        <v>0</v>
      </c>
      <c r="N14" s="44"/>
      <c r="O14" s="44"/>
      <c r="P14" s="44"/>
      <c r="Q14" s="13">
        <f t="shared" si="0"/>
        <v>0</v>
      </c>
    </row>
    <row r="15" spans="2:18" x14ac:dyDescent="0.2">
      <c r="B15" s="41">
        <f t="shared" si="1"/>
        <v>7</v>
      </c>
      <c r="C15" s="41" t="s">
        <v>249</v>
      </c>
      <c r="D15" s="79" t="s">
        <v>235</v>
      </c>
      <c r="E15" s="80"/>
      <c r="F15" s="80"/>
      <c r="G15" s="80"/>
      <c r="H15" s="80"/>
      <c r="I15" s="81"/>
      <c r="J15" s="44">
        <v>100</v>
      </c>
      <c r="K15" s="46">
        <v>100</v>
      </c>
      <c r="L15" s="44">
        <v>0</v>
      </c>
      <c r="M15" s="44">
        <v>0</v>
      </c>
      <c r="N15" s="44"/>
      <c r="O15" s="44"/>
      <c r="P15" s="44"/>
      <c r="Q15" s="13">
        <f t="shared" si="0"/>
        <v>50</v>
      </c>
    </row>
    <row r="16" spans="2:18" x14ac:dyDescent="0.2">
      <c r="B16" s="41">
        <f t="shared" si="1"/>
        <v>8</v>
      </c>
      <c r="C16" s="41" t="s">
        <v>250</v>
      </c>
      <c r="D16" s="79" t="s">
        <v>236</v>
      </c>
      <c r="E16" s="80"/>
      <c r="F16" s="80"/>
      <c r="G16" s="80"/>
      <c r="H16" s="80"/>
      <c r="I16" s="81"/>
      <c r="J16" s="44">
        <v>100</v>
      </c>
      <c r="K16" s="46">
        <v>100</v>
      </c>
      <c r="L16" s="44">
        <v>0</v>
      </c>
      <c r="M16" s="44">
        <v>0</v>
      </c>
      <c r="N16" s="44"/>
      <c r="O16" s="44"/>
      <c r="P16" s="44"/>
      <c r="Q16" s="13">
        <f t="shared" si="0"/>
        <v>50</v>
      </c>
    </row>
    <row r="17" spans="2:17" x14ac:dyDescent="0.2">
      <c r="B17" s="41">
        <f t="shared" si="1"/>
        <v>9</v>
      </c>
      <c r="C17" s="41" t="s">
        <v>251</v>
      </c>
      <c r="D17" s="79" t="s">
        <v>237</v>
      </c>
      <c r="E17" s="80"/>
      <c r="F17" s="80"/>
      <c r="G17" s="80"/>
      <c r="H17" s="80"/>
      <c r="I17" s="81"/>
      <c r="J17" s="44">
        <v>100</v>
      </c>
      <c r="K17" s="46">
        <v>100</v>
      </c>
      <c r="L17" s="44">
        <v>0</v>
      </c>
      <c r="M17" s="44">
        <v>0</v>
      </c>
      <c r="N17" s="44"/>
      <c r="O17" s="44"/>
      <c r="P17" s="44"/>
      <c r="Q17" s="13">
        <f t="shared" si="0"/>
        <v>50</v>
      </c>
    </row>
    <row r="18" spans="2:17" x14ac:dyDescent="0.2">
      <c r="B18" s="41">
        <f t="shared" si="1"/>
        <v>10</v>
      </c>
      <c r="C18" s="41" t="s">
        <v>252</v>
      </c>
      <c r="D18" s="79" t="s">
        <v>238</v>
      </c>
      <c r="E18" s="80"/>
      <c r="F18" s="80"/>
      <c r="G18" s="80"/>
      <c r="H18" s="80"/>
      <c r="I18" s="81"/>
      <c r="J18" s="44">
        <v>70</v>
      </c>
      <c r="K18" s="46">
        <v>0</v>
      </c>
      <c r="L18" s="44">
        <v>0</v>
      </c>
      <c r="M18" s="44">
        <v>0</v>
      </c>
      <c r="N18" s="44"/>
      <c r="O18" s="44"/>
      <c r="P18" s="44"/>
      <c r="Q18" s="13">
        <f t="shared" si="0"/>
        <v>17.5</v>
      </c>
    </row>
    <row r="19" spans="2:17" x14ac:dyDescent="0.2">
      <c r="B19" s="41">
        <f t="shared" si="1"/>
        <v>11</v>
      </c>
      <c r="C19" s="41" t="s">
        <v>253</v>
      </c>
      <c r="D19" s="79" t="s">
        <v>239</v>
      </c>
      <c r="E19" s="80"/>
      <c r="F19" s="80"/>
      <c r="G19" s="80"/>
      <c r="H19" s="80"/>
      <c r="I19" s="81"/>
      <c r="J19" s="44">
        <v>70</v>
      </c>
      <c r="K19" s="46">
        <v>0</v>
      </c>
      <c r="L19" s="44">
        <v>0</v>
      </c>
      <c r="M19" s="44">
        <v>0</v>
      </c>
      <c r="N19" s="44"/>
      <c r="O19" s="44"/>
      <c r="P19" s="44"/>
      <c r="Q19" s="13">
        <f t="shared" si="0"/>
        <v>17.5</v>
      </c>
    </row>
    <row r="20" spans="2:17" x14ac:dyDescent="0.2">
      <c r="B20" s="41">
        <f t="shared" si="1"/>
        <v>12</v>
      </c>
      <c r="C20" s="41" t="s">
        <v>254</v>
      </c>
      <c r="D20" s="79" t="s">
        <v>240</v>
      </c>
      <c r="E20" s="80"/>
      <c r="F20" s="80"/>
      <c r="G20" s="80"/>
      <c r="H20" s="80"/>
      <c r="I20" s="81"/>
      <c r="J20" s="44">
        <v>100</v>
      </c>
      <c r="K20" s="46">
        <v>100</v>
      </c>
      <c r="L20" s="44">
        <v>0</v>
      </c>
      <c r="M20" s="44">
        <v>0</v>
      </c>
      <c r="N20" s="44"/>
      <c r="O20" s="44"/>
      <c r="P20" s="44"/>
      <c r="Q20" s="13">
        <f t="shared" si="0"/>
        <v>50</v>
      </c>
    </row>
    <row r="21" spans="2:17" x14ac:dyDescent="0.2">
      <c r="B21" s="41">
        <f t="shared" si="1"/>
        <v>13</v>
      </c>
      <c r="C21" s="41" t="s">
        <v>255</v>
      </c>
      <c r="D21" s="79" t="s">
        <v>241</v>
      </c>
      <c r="E21" s="80"/>
      <c r="F21" s="80"/>
      <c r="G21" s="80"/>
      <c r="H21" s="80"/>
      <c r="I21" s="81"/>
      <c r="J21" s="44">
        <v>70</v>
      </c>
      <c r="K21" s="46">
        <v>0</v>
      </c>
      <c r="L21" s="44">
        <v>0</v>
      </c>
      <c r="M21" s="44">
        <v>0</v>
      </c>
      <c r="N21" s="44"/>
      <c r="O21" s="44"/>
      <c r="P21" s="44"/>
      <c r="Q21" s="13">
        <f t="shared" si="0"/>
        <v>17.5</v>
      </c>
    </row>
    <row r="22" spans="2:17" x14ac:dyDescent="0.2">
      <c r="B22" s="41">
        <f t="shared" si="1"/>
        <v>14</v>
      </c>
      <c r="C22" s="41" t="s">
        <v>256</v>
      </c>
      <c r="D22" s="79" t="s">
        <v>242</v>
      </c>
      <c r="E22" s="80"/>
      <c r="F22" s="80"/>
      <c r="G22" s="80"/>
      <c r="H22" s="80"/>
      <c r="I22" s="81"/>
      <c r="J22" s="44">
        <v>95</v>
      </c>
      <c r="K22" s="44">
        <v>100</v>
      </c>
      <c r="L22" s="44">
        <v>0</v>
      </c>
      <c r="M22" s="44">
        <v>0</v>
      </c>
      <c r="N22" s="44"/>
      <c r="O22" s="44"/>
      <c r="P22" s="44"/>
      <c r="Q22" s="13">
        <f t="shared" si="0"/>
        <v>48.75</v>
      </c>
    </row>
    <row r="23" spans="2:17" x14ac:dyDescent="0.2">
      <c r="B23" s="41">
        <v>15</v>
      </c>
      <c r="C23" s="41" t="s">
        <v>256</v>
      </c>
      <c r="D23" s="79" t="s">
        <v>243</v>
      </c>
      <c r="E23" s="80"/>
      <c r="F23" s="80"/>
      <c r="G23" s="80"/>
      <c r="H23" s="80"/>
      <c r="I23" s="81"/>
      <c r="J23" s="44">
        <v>0</v>
      </c>
      <c r="K23" s="44">
        <v>80</v>
      </c>
      <c r="L23" s="44">
        <v>0</v>
      </c>
      <c r="M23" s="44">
        <v>0</v>
      </c>
      <c r="N23" s="44"/>
      <c r="O23" s="44"/>
      <c r="P23" s="44"/>
      <c r="Q23" s="13">
        <f t="shared" si="0"/>
        <v>20</v>
      </c>
    </row>
    <row r="24" spans="2:17" x14ac:dyDescent="0.2">
      <c r="B24" s="41">
        <f t="shared" si="1"/>
        <v>16</v>
      </c>
      <c r="C24" s="38"/>
      <c r="D24" s="61"/>
      <c r="E24" s="62"/>
      <c r="F24" s="62"/>
      <c r="G24" s="62"/>
      <c r="H24" s="62"/>
      <c r="I24" s="63"/>
      <c r="J24" s="44"/>
      <c r="K24" s="44"/>
      <c r="L24" s="44"/>
      <c r="M24" s="44"/>
      <c r="N24" s="44"/>
      <c r="O24" s="44"/>
      <c r="P24" s="44"/>
      <c r="Q24" s="13"/>
    </row>
    <row r="25" spans="2:17" x14ac:dyDescent="0.2">
      <c r="B25" s="41">
        <v>17</v>
      </c>
      <c r="C25" s="38"/>
      <c r="D25" s="61"/>
      <c r="E25" s="62"/>
      <c r="F25" s="62"/>
      <c r="G25" s="62"/>
      <c r="H25" s="62"/>
      <c r="I25" s="63"/>
      <c r="J25" s="44"/>
      <c r="K25" s="44"/>
      <c r="L25" s="44"/>
      <c r="M25" s="44"/>
      <c r="N25" s="44"/>
      <c r="O25" s="44"/>
      <c r="P25" s="44"/>
      <c r="Q25" s="13"/>
    </row>
    <row r="26" spans="2:17" x14ac:dyDescent="0.2">
      <c r="B26" s="41">
        <f t="shared" si="1"/>
        <v>18</v>
      </c>
      <c r="C26" s="38"/>
      <c r="D26" s="61"/>
      <c r="E26" s="62"/>
      <c r="F26" s="62"/>
      <c r="G26" s="62"/>
      <c r="H26" s="62"/>
      <c r="I26" s="63"/>
      <c r="J26" s="44"/>
      <c r="K26" s="44"/>
      <c r="L26" s="44"/>
      <c r="M26" s="44"/>
      <c r="N26" s="44"/>
      <c r="O26" s="44"/>
      <c r="P26" s="44"/>
      <c r="Q26" s="13"/>
    </row>
    <row r="27" spans="2:17" x14ac:dyDescent="0.2">
      <c r="B27" s="41">
        <f t="shared" si="1"/>
        <v>19</v>
      </c>
      <c r="C27" s="38"/>
      <c r="D27" s="61"/>
      <c r="E27" s="62"/>
      <c r="F27" s="62"/>
      <c r="G27" s="62"/>
      <c r="H27" s="62"/>
      <c r="I27" s="63"/>
      <c r="J27" s="44"/>
      <c r="K27" s="44"/>
      <c r="L27" s="44"/>
      <c r="M27" s="44"/>
      <c r="N27" s="44"/>
      <c r="O27" s="44"/>
      <c r="P27" s="44"/>
      <c r="Q27" s="13"/>
    </row>
    <row r="28" spans="2:17" x14ac:dyDescent="0.2">
      <c r="B28" s="41">
        <f t="shared" si="1"/>
        <v>20</v>
      </c>
      <c r="C28" s="38"/>
      <c r="D28" s="61"/>
      <c r="E28" s="62"/>
      <c r="F28" s="62"/>
      <c r="G28" s="62"/>
      <c r="H28" s="62"/>
      <c r="I28" s="63"/>
      <c r="J28" s="44"/>
      <c r="K28" s="44"/>
      <c r="L28" s="44"/>
      <c r="M28" s="44"/>
      <c r="N28" s="44"/>
      <c r="O28" s="44"/>
      <c r="P28" s="44"/>
      <c r="Q28" s="13"/>
    </row>
    <row r="29" spans="2:17" x14ac:dyDescent="0.2">
      <c r="B29" s="41">
        <v>21</v>
      </c>
      <c r="C29" s="38"/>
      <c r="D29" s="61"/>
      <c r="E29" s="62"/>
      <c r="F29" s="62"/>
      <c r="G29" s="62"/>
      <c r="H29" s="62"/>
      <c r="I29" s="63"/>
      <c r="J29" s="44"/>
      <c r="K29" s="44"/>
      <c r="L29" s="44"/>
      <c r="M29" s="44"/>
      <c r="N29" s="44"/>
      <c r="O29" s="44"/>
      <c r="P29" s="44"/>
      <c r="Q29" s="13"/>
    </row>
    <row r="30" spans="2:17" x14ac:dyDescent="0.2">
      <c r="B30" s="41">
        <f t="shared" si="1"/>
        <v>22</v>
      </c>
      <c r="C30" s="38"/>
      <c r="D30" s="61"/>
      <c r="E30" s="62"/>
      <c r="F30" s="62"/>
      <c r="G30" s="62"/>
      <c r="H30" s="62"/>
      <c r="I30" s="63"/>
      <c r="J30" s="44"/>
      <c r="K30" s="44"/>
      <c r="L30" s="44"/>
      <c r="M30" s="44"/>
      <c r="N30" s="44"/>
      <c r="O30" s="44"/>
      <c r="P30" s="44"/>
      <c r="Q30" s="13"/>
    </row>
    <row r="31" spans="2:17" x14ac:dyDescent="0.2">
      <c r="B31" s="41">
        <f t="shared" si="1"/>
        <v>23</v>
      </c>
      <c r="C31" s="38"/>
      <c r="D31" s="61"/>
      <c r="E31" s="62"/>
      <c r="F31" s="62"/>
      <c r="G31" s="62"/>
      <c r="H31" s="62"/>
      <c r="I31" s="63"/>
      <c r="J31" s="44"/>
      <c r="K31" s="44"/>
      <c r="L31" s="44"/>
      <c r="M31" s="44"/>
      <c r="N31" s="44"/>
      <c r="O31" s="44"/>
      <c r="P31" s="44"/>
      <c r="Q31" s="13"/>
    </row>
    <row r="32" spans="2:17" x14ac:dyDescent="0.2">
      <c r="B32" s="41">
        <f t="shared" si="1"/>
        <v>24</v>
      </c>
      <c r="C32" s="38"/>
      <c r="D32" s="61"/>
      <c r="E32" s="62"/>
      <c r="F32" s="62"/>
      <c r="G32" s="62"/>
      <c r="H32" s="62"/>
      <c r="I32" s="63"/>
      <c r="J32" s="44"/>
      <c r="K32" s="44"/>
      <c r="L32" s="44"/>
      <c r="M32" s="44"/>
      <c r="N32" s="44"/>
      <c r="O32" s="44"/>
      <c r="P32" s="44"/>
      <c r="Q32" s="13"/>
    </row>
    <row r="33" spans="2:17" x14ac:dyDescent="0.2">
      <c r="B33" s="41">
        <f t="shared" si="1"/>
        <v>25</v>
      </c>
      <c r="C33" s="38"/>
      <c r="D33" s="61"/>
      <c r="E33" s="62"/>
      <c r="F33" s="62"/>
      <c r="G33" s="62"/>
      <c r="H33" s="62"/>
      <c r="I33" s="63"/>
      <c r="J33" s="44"/>
      <c r="K33" s="44"/>
      <c r="L33" s="44"/>
      <c r="M33" s="44"/>
      <c r="N33" s="44"/>
      <c r="O33" s="44"/>
      <c r="P33" s="44"/>
      <c r="Q33" s="13"/>
    </row>
    <row r="34" spans="2:17" x14ac:dyDescent="0.2">
      <c r="B34" s="41">
        <v>26</v>
      </c>
      <c r="C34" s="38"/>
      <c r="D34" s="61"/>
      <c r="E34" s="62"/>
      <c r="F34" s="62"/>
      <c r="G34" s="62"/>
      <c r="H34" s="62"/>
      <c r="I34" s="63"/>
      <c r="J34" s="44"/>
      <c r="K34" s="44"/>
      <c r="L34" s="44"/>
      <c r="M34" s="44"/>
      <c r="N34" s="44"/>
      <c r="O34" s="44"/>
      <c r="P34" s="44"/>
      <c r="Q34" s="13"/>
    </row>
    <row r="35" spans="2:17" x14ac:dyDescent="0.2">
      <c r="B35" s="41">
        <f t="shared" si="1"/>
        <v>27</v>
      </c>
      <c r="C35" s="41"/>
      <c r="D35" s="64"/>
      <c r="E35" s="64"/>
      <c r="F35" s="64"/>
      <c r="G35" s="64"/>
      <c r="H35" s="64"/>
      <c r="I35" s="64"/>
      <c r="J35" s="44"/>
      <c r="K35" s="44"/>
      <c r="L35" s="44"/>
      <c r="M35" s="44"/>
      <c r="N35" s="44"/>
      <c r="O35" s="44"/>
      <c r="P35" s="44"/>
      <c r="Q35" s="13"/>
    </row>
    <row r="36" spans="2:17" x14ac:dyDescent="0.2">
      <c r="B36" s="41">
        <f t="shared" si="1"/>
        <v>28</v>
      </c>
      <c r="C36" s="41"/>
      <c r="D36" s="64"/>
      <c r="E36" s="64"/>
      <c r="F36" s="64"/>
      <c r="G36" s="64"/>
      <c r="H36" s="64"/>
      <c r="I36" s="64"/>
      <c r="J36" s="44"/>
      <c r="K36" s="44"/>
      <c r="L36" s="44"/>
      <c r="M36" s="44"/>
      <c r="N36" s="44"/>
      <c r="O36" s="44"/>
      <c r="P36" s="44"/>
      <c r="Q36" s="13"/>
    </row>
    <row r="37" spans="2:17" x14ac:dyDescent="0.2">
      <c r="B37" s="41">
        <f t="shared" si="1"/>
        <v>29</v>
      </c>
      <c r="C37" s="41"/>
      <c r="D37" s="64"/>
      <c r="E37" s="64"/>
      <c r="F37" s="64"/>
      <c r="G37" s="64"/>
      <c r="H37" s="64"/>
      <c r="I37" s="64"/>
      <c r="J37" s="44"/>
      <c r="K37" s="44"/>
      <c r="L37" s="44"/>
      <c r="M37" s="44"/>
      <c r="N37" s="44"/>
      <c r="O37" s="44"/>
      <c r="P37" s="44"/>
      <c r="Q37" s="13"/>
    </row>
    <row r="38" spans="2:17" x14ac:dyDescent="0.2">
      <c r="B38" s="41">
        <f t="shared" si="1"/>
        <v>30</v>
      </c>
      <c r="C38" s="41"/>
      <c r="D38" s="64"/>
      <c r="E38" s="64"/>
      <c r="F38" s="64"/>
      <c r="G38" s="64"/>
      <c r="H38" s="64"/>
      <c r="I38" s="64"/>
      <c r="J38" s="44"/>
      <c r="K38" s="44"/>
      <c r="L38" s="44"/>
      <c r="M38" s="44"/>
      <c r="N38" s="44"/>
      <c r="O38" s="44"/>
      <c r="P38" s="44"/>
      <c r="Q38" s="13"/>
    </row>
    <row r="39" spans="2:17" x14ac:dyDescent="0.2">
      <c r="B39" s="41">
        <f t="shared" si="1"/>
        <v>31</v>
      </c>
      <c r="C39" s="41"/>
      <c r="D39" s="64"/>
      <c r="E39" s="64"/>
      <c r="F39" s="64"/>
      <c r="G39" s="64"/>
      <c r="H39" s="64"/>
      <c r="I39" s="64"/>
      <c r="J39" s="44"/>
      <c r="K39" s="44"/>
      <c r="L39" s="44"/>
      <c r="M39" s="44"/>
      <c r="N39" s="44"/>
      <c r="O39" s="44"/>
      <c r="P39" s="44"/>
      <c r="Q39" s="13"/>
    </row>
    <row r="40" spans="2:17" x14ac:dyDescent="0.2">
      <c r="B40" s="41">
        <f t="shared" si="1"/>
        <v>32</v>
      </c>
      <c r="C40" s="8"/>
      <c r="D40" s="64"/>
      <c r="E40" s="64"/>
      <c r="F40" s="64"/>
      <c r="G40" s="64"/>
      <c r="H40" s="64"/>
      <c r="I40" s="64"/>
      <c r="J40" s="44"/>
      <c r="K40" s="44"/>
      <c r="L40" s="44"/>
      <c r="M40" s="44"/>
      <c r="N40" s="44"/>
      <c r="O40" s="44"/>
      <c r="P40" s="44"/>
      <c r="Q40" s="13"/>
    </row>
    <row r="41" spans="2:17" x14ac:dyDescent="0.2">
      <c r="B41" s="41">
        <f t="shared" si="1"/>
        <v>33</v>
      </c>
      <c r="C41" s="8"/>
      <c r="D41" s="64"/>
      <c r="E41" s="64"/>
      <c r="F41" s="64"/>
      <c r="G41" s="64"/>
      <c r="H41" s="64"/>
      <c r="I41" s="64"/>
      <c r="J41" s="44"/>
      <c r="K41" s="44"/>
      <c r="L41" s="44"/>
      <c r="M41" s="44"/>
      <c r="N41" s="44"/>
      <c r="O41" s="44"/>
      <c r="P41" s="44"/>
      <c r="Q41" s="13"/>
    </row>
    <row r="42" spans="2:17" x14ac:dyDescent="0.2">
      <c r="B42" s="41">
        <f t="shared" si="1"/>
        <v>34</v>
      </c>
      <c r="C42" s="8"/>
      <c r="D42" s="64"/>
      <c r="E42" s="64"/>
      <c r="F42" s="64"/>
      <c r="G42" s="64"/>
      <c r="H42" s="64"/>
      <c r="I42" s="64"/>
      <c r="J42" s="44"/>
      <c r="K42" s="44"/>
      <c r="L42" s="44"/>
      <c r="M42" s="44"/>
      <c r="N42" s="44"/>
      <c r="O42" s="44"/>
      <c r="P42" s="44"/>
      <c r="Q42" s="13"/>
    </row>
    <row r="43" spans="2:17" x14ac:dyDescent="0.2">
      <c r="B43" s="41">
        <f t="shared" si="1"/>
        <v>35</v>
      </c>
      <c r="C43" s="8"/>
      <c r="D43" s="64"/>
      <c r="E43" s="64"/>
      <c r="F43" s="64"/>
      <c r="G43" s="64"/>
      <c r="H43" s="64"/>
      <c r="I43" s="64"/>
      <c r="J43" s="44"/>
      <c r="K43" s="44"/>
      <c r="L43" s="44"/>
      <c r="M43" s="44"/>
      <c r="N43" s="44"/>
      <c r="O43" s="44"/>
      <c r="P43" s="44"/>
      <c r="Q43" s="13"/>
    </row>
    <row r="44" spans="2:17" x14ac:dyDescent="0.2">
      <c r="B44" s="41">
        <f t="shared" si="1"/>
        <v>36</v>
      </c>
      <c r="C44" s="8"/>
      <c r="D44" s="64"/>
      <c r="E44" s="64"/>
      <c r="F44" s="64"/>
      <c r="G44" s="64"/>
      <c r="H44" s="64"/>
      <c r="I44" s="64"/>
      <c r="J44" s="44"/>
      <c r="K44" s="44"/>
      <c r="L44" s="44"/>
      <c r="M44" s="44"/>
      <c r="N44" s="44"/>
      <c r="O44" s="44"/>
      <c r="P44" s="44"/>
      <c r="Q44" s="13"/>
    </row>
    <row r="45" spans="2:17" x14ac:dyDescent="0.2">
      <c r="B45" s="41">
        <f t="shared" si="1"/>
        <v>37</v>
      </c>
      <c r="C45" s="8"/>
      <c r="D45" s="64"/>
      <c r="E45" s="64"/>
      <c r="F45" s="64"/>
      <c r="G45" s="64"/>
      <c r="H45" s="64"/>
      <c r="I45" s="64"/>
      <c r="J45" s="44"/>
      <c r="K45" s="44"/>
      <c r="L45" s="44"/>
      <c r="M45" s="44"/>
      <c r="N45" s="44"/>
      <c r="O45" s="44"/>
      <c r="P45" s="44"/>
      <c r="Q45" s="13"/>
    </row>
    <row r="46" spans="2:17" x14ac:dyDescent="0.2">
      <c r="B46" s="41">
        <f t="shared" si="1"/>
        <v>38</v>
      </c>
      <c r="C46" s="8"/>
      <c r="D46" s="64"/>
      <c r="E46" s="64"/>
      <c r="F46" s="64"/>
      <c r="G46" s="64"/>
      <c r="H46" s="64"/>
      <c r="I46" s="64"/>
      <c r="J46" s="44"/>
      <c r="K46" s="44"/>
      <c r="L46" s="44"/>
      <c r="M46" s="44"/>
      <c r="N46" s="44"/>
      <c r="O46" s="44"/>
      <c r="P46" s="44"/>
      <c r="Q46" s="13"/>
    </row>
    <row r="47" spans="2:17" x14ac:dyDescent="0.2">
      <c r="C47" s="65"/>
      <c r="D47" s="65"/>
      <c r="E47" s="39"/>
      <c r="H47" s="66" t="s">
        <v>19</v>
      </c>
      <c r="I47" s="66"/>
      <c r="J47" s="42">
        <f t="shared" ref="J47:Q47" si="2">COUNTIF(J9:J46,"&gt;=70")</f>
        <v>12</v>
      </c>
      <c r="K47" s="42">
        <f t="shared" si="2"/>
        <v>11</v>
      </c>
      <c r="L47" s="42">
        <f t="shared" si="2"/>
        <v>0</v>
      </c>
      <c r="M47" s="42">
        <f t="shared" si="2"/>
        <v>0</v>
      </c>
      <c r="N47" s="42">
        <f t="shared" si="2"/>
        <v>0</v>
      </c>
      <c r="O47" s="42">
        <f t="shared" si="2"/>
        <v>0</v>
      </c>
      <c r="P47" s="42">
        <f t="shared" si="2"/>
        <v>0</v>
      </c>
      <c r="Q47" s="26">
        <f t="shared" si="2"/>
        <v>0</v>
      </c>
    </row>
    <row r="48" spans="2:17" x14ac:dyDescent="0.2">
      <c r="C48" s="65"/>
      <c r="D48" s="65"/>
      <c r="E48" s="20"/>
      <c r="H48" s="67" t="s">
        <v>20</v>
      </c>
      <c r="I48" s="67"/>
      <c r="J48" s="40">
        <f t="shared" ref="J48:Q48" si="3">COUNTIF(J9:J46,"&lt;70")</f>
        <v>3</v>
      </c>
      <c r="K48" s="40">
        <f t="shared" si="3"/>
        <v>4</v>
      </c>
      <c r="L48" s="40">
        <f t="shared" si="3"/>
        <v>15</v>
      </c>
      <c r="M48" s="40">
        <f t="shared" si="3"/>
        <v>15</v>
      </c>
      <c r="N48" s="40">
        <f t="shared" si="3"/>
        <v>0</v>
      </c>
      <c r="O48" s="40">
        <f t="shared" si="3"/>
        <v>0</v>
      </c>
      <c r="P48" s="40">
        <f t="shared" si="3"/>
        <v>0</v>
      </c>
      <c r="Q48" s="40">
        <f t="shared" si="3"/>
        <v>15</v>
      </c>
    </row>
    <row r="49" spans="3:17" x14ac:dyDescent="0.2">
      <c r="C49" s="65"/>
      <c r="D49" s="65"/>
      <c r="E49" s="65"/>
      <c r="H49" s="67" t="s">
        <v>21</v>
      </c>
      <c r="I49" s="67"/>
      <c r="J49" s="40">
        <f t="shared" ref="J49:Q49" si="4">COUNT(J9:J46)</f>
        <v>15</v>
      </c>
      <c r="K49" s="40">
        <f t="shared" si="4"/>
        <v>15</v>
      </c>
      <c r="L49" s="40">
        <f t="shared" si="4"/>
        <v>15</v>
      </c>
      <c r="M49" s="40">
        <f t="shared" si="4"/>
        <v>15</v>
      </c>
      <c r="N49" s="40">
        <f t="shared" si="4"/>
        <v>0</v>
      </c>
      <c r="O49" s="40">
        <f t="shared" si="4"/>
        <v>0</v>
      </c>
      <c r="P49" s="40">
        <f t="shared" si="4"/>
        <v>0</v>
      </c>
      <c r="Q49" s="40">
        <f t="shared" si="4"/>
        <v>15</v>
      </c>
    </row>
    <row r="50" spans="3:17" x14ac:dyDescent="0.2">
      <c r="C50" s="65"/>
      <c r="D50" s="65"/>
      <c r="E50" s="39"/>
      <c r="F50" s="11"/>
      <c r="H50" s="68" t="s">
        <v>16</v>
      </c>
      <c r="I50" s="68"/>
      <c r="J50" s="24">
        <f>J47/J49</f>
        <v>0.8</v>
      </c>
      <c r="K50" s="25">
        <f t="shared" ref="K50:Q50" si="5">K47/K49</f>
        <v>0.73333333333333328</v>
      </c>
      <c r="L50" s="25">
        <f t="shared" si="5"/>
        <v>0</v>
      </c>
      <c r="M50" s="25">
        <f t="shared" si="5"/>
        <v>0</v>
      </c>
      <c r="N50" s="25" t="e">
        <f t="shared" si="5"/>
        <v>#DIV/0!</v>
      </c>
      <c r="O50" s="25" t="e">
        <f t="shared" si="5"/>
        <v>#DIV/0!</v>
      </c>
      <c r="P50" s="25" t="e">
        <f t="shared" si="5"/>
        <v>#DIV/0!</v>
      </c>
      <c r="Q50" s="25">
        <f t="shared" si="5"/>
        <v>0</v>
      </c>
    </row>
    <row r="51" spans="3:17" x14ac:dyDescent="0.2">
      <c r="C51" s="65"/>
      <c r="D51" s="65"/>
      <c r="E51" s="39"/>
      <c r="F51" s="11"/>
      <c r="H51" s="68" t="s">
        <v>17</v>
      </c>
      <c r="I51" s="68"/>
      <c r="J51" s="24">
        <f>J48/J49</f>
        <v>0.2</v>
      </c>
      <c r="K51" s="24">
        <f t="shared" ref="K51:Q51" si="6">K48/K49</f>
        <v>0.26666666666666666</v>
      </c>
      <c r="L51" s="25">
        <f t="shared" si="6"/>
        <v>1</v>
      </c>
      <c r="M51" s="25">
        <f t="shared" si="6"/>
        <v>1</v>
      </c>
      <c r="N51" s="25" t="e">
        <f t="shared" si="6"/>
        <v>#DIV/0!</v>
      </c>
      <c r="O51" s="25" t="e">
        <f t="shared" si="6"/>
        <v>#DIV/0!</v>
      </c>
      <c r="P51" s="25" t="e">
        <f t="shared" si="6"/>
        <v>#DIV/0!</v>
      </c>
      <c r="Q51" s="25">
        <f t="shared" si="6"/>
        <v>1</v>
      </c>
    </row>
    <row r="52" spans="3:17" x14ac:dyDescent="0.2">
      <c r="C52" s="65"/>
      <c r="D52" s="65"/>
      <c r="E52" s="20"/>
      <c r="F52" s="11"/>
    </row>
    <row r="53" spans="3:17" x14ac:dyDescent="0.2">
      <c r="C53" s="39"/>
      <c r="D53" s="39"/>
      <c r="E53" s="20"/>
      <c r="F53" s="11"/>
    </row>
    <row r="54" spans="3:17" x14ac:dyDescent="0.2">
      <c r="J54" s="69"/>
      <c r="K54" s="69"/>
      <c r="L54" s="69"/>
      <c r="M54" s="69"/>
      <c r="N54" s="69"/>
      <c r="O54" s="69"/>
      <c r="P54" s="69"/>
    </row>
    <row r="55" spans="3:17" x14ac:dyDescent="0.2">
      <c r="J55" s="70" t="s">
        <v>18</v>
      </c>
      <c r="K55" s="70"/>
      <c r="L55" s="70"/>
      <c r="M55" s="70"/>
      <c r="N55" s="70"/>
      <c r="O55" s="70"/>
      <c r="P55" s="70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Contab. 207C</vt:lpstr>
      <vt:lpstr>Taller Inv.II 607B</vt:lpstr>
      <vt:lpstr>Plan de Neg. 807A</vt:lpstr>
      <vt:lpstr>Taller Inv.II 607A</vt:lpstr>
      <vt:lpstr>Direccion de Proyec 807B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2025-04-07T21:20:58Z</dcterms:modified>
</cp:coreProperties>
</file>