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SON DOS REPORTES /4 REPORTE (040525)/"/>
    </mc:Choice>
  </mc:AlternateContent>
  <xr:revisionPtr revIDLastSave="0" documentId="13_ncr:1_{A92EFFEE-02B9-7849-8FBE-9E6B28698F7A}" xr6:coauthVersionLast="47" xr6:coauthVersionMax="47" xr10:uidLastSave="{00000000-0000-0000-0000-000000000000}"/>
  <bookViews>
    <workbookView xWindow="7100" yWindow="460" windowWidth="21640" windowHeight="164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24" l="1"/>
  <c r="L15" i="24"/>
  <c r="I15" i="24"/>
  <c r="I16" i="24"/>
  <c r="D15" i="24"/>
  <c r="L20" i="24" l="1"/>
  <c r="L19" i="24"/>
  <c r="I19" i="24"/>
  <c r="I20" i="24"/>
  <c r="D17" i="24"/>
  <c r="D16" i="24"/>
  <c r="D14" i="24"/>
  <c r="N14" i="23"/>
  <c r="L18" i="23"/>
  <c r="L19" i="23"/>
  <c r="I18" i="23"/>
  <c r="I19" i="23"/>
  <c r="D16" i="23" l="1"/>
  <c r="D15" i="23"/>
  <c r="D14" i="23"/>
  <c r="L17" i="22"/>
  <c r="I17" i="22"/>
  <c r="L16" i="22"/>
  <c r="I16" i="22"/>
  <c r="D16" i="22"/>
  <c r="L15" i="22"/>
  <c r="I15" i="22"/>
  <c r="D15" i="22"/>
  <c r="N28" i="10"/>
  <c r="M28" i="10"/>
  <c r="K28" i="10"/>
  <c r="F28" i="10"/>
  <c r="E28" i="10"/>
  <c r="I16" i="10"/>
  <c r="I17" i="10"/>
  <c r="I15" i="10"/>
  <c r="I18" i="10"/>
  <c r="I14" i="10"/>
  <c r="I28" i="10" l="1"/>
  <c r="L17" i="10"/>
  <c r="L15" i="10"/>
  <c r="L18" i="10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8" i="24"/>
  <c r="I17" i="24"/>
  <c r="I14" i="24"/>
  <c r="B10" i="24"/>
  <c r="B37" i="24" s="1"/>
  <c r="H8" i="24"/>
  <c r="E8" i="24"/>
  <c r="N28" i="23"/>
  <c r="M28" i="23"/>
  <c r="K28" i="23"/>
  <c r="G28" i="23"/>
  <c r="F28" i="23"/>
  <c r="I17" i="23"/>
  <c r="I16" i="23"/>
  <c r="I15" i="23"/>
  <c r="I14" i="23"/>
  <c r="B10" i="23"/>
  <c r="B37" i="23" s="1"/>
  <c r="H8" i="23"/>
  <c r="E8" i="23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L16" i="10"/>
  <c r="L14" i="25" l="1"/>
  <c r="L15" i="25"/>
  <c r="L16" i="25"/>
  <c r="L17" i="25"/>
  <c r="H14" i="25"/>
  <c r="H15" i="25"/>
  <c r="H16" i="25"/>
  <c r="H17" i="25"/>
  <c r="E28" i="25"/>
  <c r="L14" i="24"/>
  <c r="L16" i="24"/>
  <c r="L17" i="24"/>
  <c r="L18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<sst xmlns="http://schemas.openxmlformats.org/spreadsheetml/2006/main" count="243" uniqueCount="52">
  <si>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</si>
  <si>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</si>
  <si>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</si>
  <si>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</si>
  <si>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</si>
  <si>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</si>
  <si>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</si>
  <si>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</si>
  <si>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</si>
  <si>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</si>
  <si>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</si>
  <si>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</si>
  <si>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</si>
  <si>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</si>
  <si>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</si>
  <si>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</si>
  <si>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</si>
  <si>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</si>
  <si>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</si>
  <si>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</si>
  <si>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</si>
  <si>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</si>
  <si>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</si>
  <si>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</si>
  <si>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</si>
  <si>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</si>
  <si>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</si>
  <si>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</si>
  <si>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</si>
  <si>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</si>
  <si>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</si>
  <si>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</si>
  <si>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</si>
  <si>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</si>
  <si>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</si>
  <si>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Febrero 2025 - Junio 2025</t>
  </si>
  <si>
    <t>Contabilidad Orientada a los Negocios</t>
  </si>
  <si>
    <t>207C</t>
  </si>
  <si>
    <t>Taller de Investigación II</t>
  </si>
  <si>
    <t>607B</t>
  </si>
  <si>
    <t>Plan de Negocios</t>
  </si>
  <si>
    <t>807A</t>
  </si>
  <si>
    <t>607A</t>
  </si>
  <si>
    <t>Dirección de Proyectos de Innovación Emp.</t>
  </si>
  <si>
    <t>807B</t>
  </si>
  <si>
    <t>II</t>
  </si>
  <si>
    <t>III</t>
  </si>
  <si>
    <t>SE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</si>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</sst>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A17" sqref="A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7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" x14ac:dyDescent="0.15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2" t="s">
        <v>35</v>
      </c>
      <c r="M8" s="32"/>
      <c r="N8" s="32"/>
    </row>
    <row r="10" spans="1:17" x14ac:dyDescent="0.1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7" ht="14" x14ac:dyDescent="0.15">
      <c r="A14" s="8" t="s">
        <v>36</v>
      </c>
      <c r="B14" s="9" t="s">
        <v>21</v>
      </c>
      <c r="C14" s="9" t="s">
        <v>37</v>
      </c>
      <c r="D14" s="9" t="s">
        <v>31</v>
      </c>
      <c r="E14" s="9">
        <v>21</v>
      </c>
      <c r="F14" s="9">
        <v>17</v>
      </c>
      <c r="G14" s="9"/>
      <c r="H14" s="10"/>
      <c r="I14" s="9">
        <f t="shared" ref="I14:I18" si="0">(E14-SUM(F14:G14))-K14</f>
        <v>4</v>
      </c>
      <c r="J14" s="10"/>
      <c r="K14" s="9">
        <v>0</v>
      </c>
      <c r="L14" s="10">
        <f>K14/E14</f>
        <v>0</v>
      </c>
      <c r="M14" s="23">
        <v>67</v>
      </c>
      <c r="N14" s="15">
        <v>0.81</v>
      </c>
    </row>
    <row r="15" spans="1:17" ht="14" x14ac:dyDescent="0.15">
      <c r="A15" s="8" t="s">
        <v>38</v>
      </c>
      <c r="B15" s="9" t="s">
        <v>21</v>
      </c>
      <c r="C15" s="9" t="s">
        <v>39</v>
      </c>
      <c r="D15" s="9" t="s">
        <v>31</v>
      </c>
      <c r="E15" s="9">
        <v>29</v>
      </c>
      <c r="F15" s="9">
        <v>27</v>
      </c>
      <c r="G15" s="9"/>
      <c r="H15" s="10"/>
      <c r="I15" s="9">
        <f>(E15-SUM(F15:G15))-K15</f>
        <v>2</v>
      </c>
      <c r="J15" s="10"/>
      <c r="K15" s="9">
        <v>0</v>
      </c>
      <c r="L15" s="10">
        <f>K15/E15</f>
        <v>0</v>
      </c>
      <c r="M15" s="9">
        <v>93</v>
      </c>
      <c r="N15" s="15">
        <v>0.9</v>
      </c>
    </row>
    <row r="16" spans="1:17" s="11" customFormat="1" ht="14" x14ac:dyDescent="0.15">
      <c r="A16" s="8" t="s">
        <v>40</v>
      </c>
      <c r="B16" s="9" t="s">
        <v>21</v>
      </c>
      <c r="C16" s="9" t="s">
        <v>41</v>
      </c>
      <c r="D16" s="9" t="s">
        <v>31</v>
      </c>
      <c r="E16" s="9">
        <v>24</v>
      </c>
      <c r="F16" s="9">
        <v>23</v>
      </c>
      <c r="G16" s="9"/>
      <c r="H16" s="22"/>
      <c r="I16" s="9">
        <f t="shared" si="0"/>
        <v>1</v>
      </c>
      <c r="J16" s="10"/>
      <c r="K16" s="9">
        <v>0</v>
      </c>
      <c r="L16" s="10">
        <f t="shared" ref="L16:L28" si="1">K16/E16</f>
        <v>0</v>
      </c>
      <c r="M16" s="9">
        <v>94</v>
      </c>
      <c r="N16" s="15">
        <v>0.83</v>
      </c>
      <c r="Q16" s="21"/>
    </row>
    <row r="17" spans="1:19" s="11" customFormat="1" ht="14" x14ac:dyDescent="0.15">
      <c r="A17" s="8" t="s">
        <v>38</v>
      </c>
      <c r="B17" s="9" t="s">
        <v>21</v>
      </c>
      <c r="C17" s="9" t="s">
        <v>42</v>
      </c>
      <c r="D17" s="9" t="s">
        <v>31</v>
      </c>
      <c r="E17" s="9">
        <v>26</v>
      </c>
      <c r="F17" s="9">
        <v>26</v>
      </c>
      <c r="G17" s="9"/>
      <c r="H17" s="22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0.69</v>
      </c>
      <c r="Q17" s="21"/>
    </row>
    <row r="18" spans="1:19" s="11" customFormat="1" ht="14" x14ac:dyDescent="0.15">
      <c r="A18" s="8" t="s">
        <v>43</v>
      </c>
      <c r="B18" s="9" t="s">
        <v>21</v>
      </c>
      <c r="C18" s="9" t="s">
        <v>44</v>
      </c>
      <c r="D18" s="9" t="s">
        <v>31</v>
      </c>
      <c r="E18" s="9">
        <v>15</v>
      </c>
      <c r="F18" s="9">
        <v>12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74</v>
      </c>
      <c r="N18" s="15">
        <v>0.6</v>
      </c>
      <c r="Q18" s="21"/>
    </row>
    <row r="19" spans="1:19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115</v>
      </c>
      <c r="F28" s="17">
        <f>SUM(F14:F27)</f>
        <v>105</v>
      </c>
      <c r="G28" s="17"/>
      <c r="H28" s="18"/>
      <c r="I28" s="17">
        <f>SUM(I14:I27)</f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0.76600000000000001</v>
      </c>
    </row>
    <row r="30" spans="1:19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5" t="str">
        <f>B10</f>
        <v>DRA. ROSA MARÍA BEREA GUTIÉRREZ</v>
      </c>
      <c r="C37" s="25"/>
      <c r="D37" s="25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A18" sqref="A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1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4" x14ac:dyDescent="0.15">
      <c r="A14" s="8" t="s">
        <v>36</v>
      </c>
      <c r="B14" s="9" t="s">
        <v>45</v>
      </c>
      <c r="C14" s="9" t="s">
        <v>37</v>
      </c>
      <c r="D14" s="9" t="str">
        <f>'1'!D16</f>
        <v>IGEM</v>
      </c>
      <c r="E14" s="9"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0.81</v>
      </c>
    </row>
    <row r="15" spans="1:14" s="11" customFormat="1" ht="14" x14ac:dyDescent="0.15">
      <c r="A15" s="8" t="s">
        <v>40</v>
      </c>
      <c r="B15" s="9" t="s">
        <v>45</v>
      </c>
      <c r="C15" s="9" t="s">
        <v>41</v>
      </c>
      <c r="D15" s="9" t="str">
        <f>'1'!D14</f>
        <v>IGEM</v>
      </c>
      <c r="E15" s="9">
        <v>24</v>
      </c>
      <c r="F15" s="9">
        <v>22</v>
      </c>
      <c r="G15" s="9"/>
      <c r="H15" s="10"/>
      <c r="I15" s="9">
        <f t="shared" ref="I15:I17" si="2">(E15-SUM(F15:G15))-K15</f>
        <v>2</v>
      </c>
      <c r="J15" s="10"/>
      <c r="K15" s="9">
        <v>0</v>
      </c>
      <c r="L15" s="10">
        <f t="shared" ref="L15:L17" si="3">K15/E15</f>
        <v>0</v>
      </c>
      <c r="M15" s="9">
        <v>91</v>
      </c>
      <c r="N15" s="15">
        <v>0.92</v>
      </c>
    </row>
    <row r="16" spans="1:14" s="11" customFormat="1" ht="14" x14ac:dyDescent="0.15">
      <c r="A16" s="8" t="s">
        <v>40</v>
      </c>
      <c r="B16" s="9" t="s">
        <v>46</v>
      </c>
      <c r="C16" s="9" t="s">
        <v>41</v>
      </c>
      <c r="D16" s="9" t="str">
        <f>'1'!D15</f>
        <v>IGEM</v>
      </c>
      <c r="E16" s="9">
        <v>24</v>
      </c>
      <c r="F16" s="9">
        <v>22</v>
      </c>
      <c r="G16" s="9"/>
      <c r="H16" s="10"/>
      <c r="I16" s="9">
        <f t="shared" si="2"/>
        <v>2</v>
      </c>
      <c r="J16" s="10"/>
      <c r="K16" s="9">
        <v>0</v>
      </c>
      <c r="L16" s="10">
        <f t="shared" si="3"/>
        <v>0</v>
      </c>
      <c r="M16" s="9">
        <v>91</v>
      </c>
      <c r="N16" s="15">
        <v>0.92</v>
      </c>
    </row>
    <row r="17" spans="1:14" s="11" customFormat="1" ht="14" x14ac:dyDescent="0.15">
      <c r="A17" s="8" t="s">
        <v>43</v>
      </c>
      <c r="B17" s="9" t="s">
        <v>45</v>
      </c>
      <c r="C17" s="9" t="s">
        <v>44</v>
      </c>
      <c r="D17" s="9" t="s">
        <v>31</v>
      </c>
      <c r="E17" s="9">
        <v>15</v>
      </c>
      <c r="F17" s="9">
        <v>11</v>
      </c>
      <c r="G17" s="9"/>
      <c r="H17" s="10"/>
      <c r="I17" s="9">
        <f t="shared" si="2"/>
        <v>4</v>
      </c>
      <c r="J17" s="10"/>
      <c r="K17" s="9">
        <v>0</v>
      </c>
      <c r="L17" s="10">
        <f t="shared" si="3"/>
        <v>0</v>
      </c>
      <c r="M17" s="9">
        <v>71</v>
      </c>
      <c r="N17" s="15">
        <v>0.73</v>
      </c>
    </row>
    <row r="18" spans="1:14" s="11" customFormat="1" ht="14" x14ac:dyDescent="0.15">
      <c r="A18" s="8" t="s">
        <v>38</v>
      </c>
      <c r="B18" s="9" t="s">
        <v>47</v>
      </c>
      <c r="C18" s="9" t="s">
        <v>39</v>
      </c>
      <c r="D18" s="9" t="s">
        <v>31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4" x14ac:dyDescent="0.15">
      <c r="A19" s="8" t="s">
        <v>38</v>
      </c>
      <c r="B19" s="9" t="s">
        <v>47</v>
      </c>
      <c r="C19" s="9" t="s">
        <v>42</v>
      </c>
      <c r="D19" s="9" t="s">
        <v>31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84</v>
      </c>
      <c r="F28" s="17">
        <f>SUM(F14:F27)</f>
        <v>72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80.25</v>
      </c>
      <c r="N28" s="19">
        <f>AVERAGE(N14:N27)</f>
        <v>0.84499999999999997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6" t="str">
        <f>B10</f>
        <v>DRA. ROSA MARÍA BEREA GUTIÉRREZ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N14" sqref="N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1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4" x14ac:dyDescent="0.15">
      <c r="A14" s="8" t="s">
        <v>36</v>
      </c>
      <c r="B14" s="9" t="s">
        <v>46</v>
      </c>
      <c r="C14" s="9" t="s">
        <v>37</v>
      </c>
      <c r="D14" s="9" t="str">
        <f>'1'!D16</f>
        <v>IGEM</v>
      </c>
      <c r="E14" s="9"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f>12/E14</f>
        <v>0.5714285714285714</v>
      </c>
    </row>
    <row r="15" spans="1:14" s="11" customFormat="1" ht="14" x14ac:dyDescent="0.15">
      <c r="A15" s="8" t="s">
        <v>40</v>
      </c>
      <c r="B15" s="9" t="s">
        <v>48</v>
      </c>
      <c r="C15" s="9" t="s">
        <v>41</v>
      </c>
      <c r="D15" s="9" t="str">
        <f>'1'!D14</f>
        <v>IGEM</v>
      </c>
      <c r="E15" s="9"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83</v>
      </c>
      <c r="N15" s="15">
        <v>0.83</v>
      </c>
    </row>
    <row r="16" spans="1:14" s="11" customFormat="1" ht="14" x14ac:dyDescent="0.15">
      <c r="A16" s="8" t="s">
        <v>40</v>
      </c>
      <c r="B16" s="9" t="s">
        <v>49</v>
      </c>
      <c r="C16" s="9" t="s">
        <v>41</v>
      </c>
      <c r="D16" s="9" t="str">
        <f>'1'!D15</f>
        <v>IGEM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0.83</v>
      </c>
    </row>
    <row r="17" spans="1:14" s="11" customFormat="1" ht="14" x14ac:dyDescent="0.15">
      <c r="A17" s="8" t="s">
        <v>43</v>
      </c>
      <c r="B17" s="9" t="s">
        <v>46</v>
      </c>
      <c r="C17" s="9" t="s">
        <v>44</v>
      </c>
      <c r="D17" s="9" t="s">
        <v>31</v>
      </c>
      <c r="E17" s="9">
        <v>15</v>
      </c>
      <c r="F17" s="9">
        <v>14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0.73</v>
      </c>
    </row>
    <row r="18" spans="1:14" s="11" customFormat="1" ht="14" x14ac:dyDescent="0.15">
      <c r="A18" s="8" t="s">
        <v>38</v>
      </c>
      <c r="B18" s="9" t="s">
        <v>45</v>
      </c>
      <c r="C18" s="9" t="s">
        <v>39</v>
      </c>
      <c r="D18" s="9" t="s">
        <v>31</v>
      </c>
      <c r="E18" s="9">
        <v>29</v>
      </c>
      <c r="F18" s="9">
        <v>27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92</v>
      </c>
      <c r="N18" s="15">
        <v>0.86</v>
      </c>
    </row>
    <row r="19" spans="1:14" s="11" customFormat="1" ht="14" x14ac:dyDescent="0.15">
      <c r="A19" s="8" t="s">
        <v>38</v>
      </c>
      <c r="B19" s="9" t="s">
        <v>45</v>
      </c>
      <c r="C19" s="9" t="s">
        <v>42</v>
      </c>
      <c r="D19" s="9" t="s">
        <v>31</v>
      </c>
      <c r="E19" s="9">
        <v>26</v>
      </c>
      <c r="F19" s="9">
        <v>26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98</v>
      </c>
      <c r="N19" s="15">
        <v>0.57999999999999996</v>
      </c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139</v>
      </c>
      <c r="F28" s="17">
        <f>SUM(F14:F27)</f>
        <v>119</v>
      </c>
      <c r="G28" s="17">
        <f>SUM(G14:G27)</f>
        <v>0</v>
      </c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81.833333333333329</v>
      </c>
      <c r="N28" s="19">
        <f>AVERAGE(N14:N27)</f>
        <v>0.73357142857142854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6" t="str">
        <f>B10</f>
        <v>DRA. ROSA MARÍA BEREA GUTIÉRREZ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110" zoomScaleNormal="110" zoomScaleSheetLayoutView="100" workbookViewId="0">
      <selection activeCell="G14" sqref="G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1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4" x14ac:dyDescent="0.15">
      <c r="A14" s="8" t="s">
        <v>36</v>
      </c>
      <c r="B14" s="9" t="s">
        <v>48</v>
      </c>
      <c r="C14" s="9" t="s">
        <v>37</v>
      </c>
      <c r="D14" s="9" t="str">
        <f>'1'!D16</f>
        <v>IGEM</v>
      </c>
      <c r="E14" s="9">
        <v>21</v>
      </c>
      <c r="F14" s="9">
        <v>6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28</v>
      </c>
      <c r="N14" s="15">
        <f>+F14/E14</f>
        <v>0.2857142857142857</v>
      </c>
    </row>
    <row r="15" spans="1:14" s="11" customFormat="1" ht="14" x14ac:dyDescent="0.15">
      <c r="A15" s="8" t="s">
        <v>36</v>
      </c>
      <c r="B15" s="9" t="s">
        <v>49</v>
      </c>
      <c r="C15" s="9" t="s">
        <v>37</v>
      </c>
      <c r="D15" s="9" t="str">
        <f>'1'!D17</f>
        <v>IGEM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0.4</v>
      </c>
    </row>
    <row r="16" spans="1:14" s="11" customFormat="1" ht="14" x14ac:dyDescent="0.15">
      <c r="A16" s="8" t="s">
        <v>40</v>
      </c>
      <c r="B16" s="9" t="s">
        <v>50</v>
      </c>
      <c r="C16" s="9" t="s">
        <v>41</v>
      </c>
      <c r="D16" s="9" t="str">
        <f>'1'!D14</f>
        <v>IGEM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95</v>
      </c>
      <c r="N16" s="15">
        <v>0.9</v>
      </c>
    </row>
    <row r="17" spans="1:14" s="11" customFormat="1" ht="14" x14ac:dyDescent="0.15">
      <c r="A17" s="8" t="s">
        <v>40</v>
      </c>
      <c r="B17" s="9" t="s">
        <v>51</v>
      </c>
      <c r="C17" s="9" t="s">
        <v>41</v>
      </c>
      <c r="D17" s="9" t="str">
        <f>'1'!D15</f>
        <v>IGEM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95</v>
      </c>
      <c r="N17" s="15">
        <v>0.9</v>
      </c>
    </row>
    <row r="18" spans="1:14" s="11" customFormat="1" ht="14" x14ac:dyDescent="0.15">
      <c r="A18" s="8" t="s">
        <v>43</v>
      </c>
      <c r="B18" s="9" t="s">
        <v>48</v>
      </c>
      <c r="C18" s="9" t="s">
        <v>44</v>
      </c>
      <c r="D18" s="9" t="s">
        <v>31</v>
      </c>
      <c r="E18" s="9"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0.93</v>
      </c>
    </row>
    <row r="19" spans="1:14" s="11" customFormat="1" ht="14" x14ac:dyDescent="0.15">
      <c r="A19" s="8" t="s">
        <v>38</v>
      </c>
      <c r="B19" s="9" t="s">
        <v>46</v>
      </c>
      <c r="C19" s="9" t="s">
        <v>39</v>
      </c>
      <c r="D19" s="9" t="s">
        <v>31</v>
      </c>
      <c r="E19" s="9">
        <v>29</v>
      </c>
      <c r="F19" s="9">
        <v>28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95</v>
      </c>
      <c r="N19" s="15">
        <v>0.86</v>
      </c>
    </row>
    <row r="20" spans="1:14" s="11" customFormat="1" ht="14" x14ac:dyDescent="0.15">
      <c r="A20" s="8" t="s">
        <v>38</v>
      </c>
      <c r="B20" s="9" t="s">
        <v>46</v>
      </c>
      <c r="C20" s="9" t="s">
        <v>42</v>
      </c>
      <c r="D20" s="9" t="s">
        <v>31</v>
      </c>
      <c r="E20" s="9">
        <v>26</v>
      </c>
      <c r="F20" s="9">
        <v>26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99</v>
      </c>
      <c r="N20" s="15">
        <v>0.69</v>
      </c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160</v>
      </c>
      <c r="F28" s="17">
        <f>SUM(F14:F27)</f>
        <v>139</v>
      </c>
      <c r="G28" s="17">
        <f>SUM(G14:G27)</f>
        <v>0</v>
      </c>
      <c r="H28" s="18"/>
      <c r="I28" s="17">
        <f t="shared" si="0"/>
        <v>21</v>
      </c>
      <c r="J28" s="18"/>
      <c r="K28" s="17">
        <f>SUM(K14:K27)</f>
        <v>0</v>
      </c>
      <c r="L28" s="18">
        <f t="shared" si="1"/>
        <v>0</v>
      </c>
      <c r="M28" s="17">
        <f>AVERAGE(M14:M27)</f>
        <v>82.285714285714292</v>
      </c>
      <c r="N28" s="19">
        <f>AVERAGE(N14:N27)</f>
        <v>0.70938775510204088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6" t="str">
        <f>B10</f>
        <v>DRA. ROSA MARÍA BEREA GUTIÉRREZ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1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6" t="str">
        <f>B10</f>
        <v>DRA. ROSA MARÍA BEREA GUTIÉRREZ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2025-06-04T17:28:40Z</dcterms:modified>
  <cp:category/>
  <cp:contentStatus/>
</cp:coreProperties>
</file>