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3F78AAA5-74CD-4E39-88F9-DF405FED850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J14" i="25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<sst xmlns="http://schemas.openxmlformats.org/spreadsheetml/2006/main" count="202" uniqueCount="53">
  <si>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</si>
  <si>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</si>
  <si>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</si>
  <si>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</si>
  <si>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</si>
  <si>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</si>
  <si>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</si>
  <si>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</si>
  <si>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</si>
  <si>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</si>
  <si>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</si>
  <si>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</si>
  <si>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</si>
  <si>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</si>
  <si>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</si>
  <si>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</si>
  <si>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</si>
  <si>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</si>
  <si>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</si>
  <si>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</si>
  <si>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</si>
  <si>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</si>
  <si>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</si>
  <si>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</si>
  <si>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</si>
  <si>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</si>
  <si>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</si>
  <si>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</si>
  <si>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</si>
  <si>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</si>
  <si>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</si>
  <si>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</si>
  <si>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</si>
  <si>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</si>
  <si>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</si>
  <si>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</si>
  <si>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</si>
  <si>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</si>
  <si>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</si>
  <si>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</si>
  <si>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</si>
  <si>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</si>
  <si>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</si>
  <si>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</si>
  <si>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</si>
  <si>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</si>
  <si>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</si>
  <si>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</si>
  <si>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</si>
  <si>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</si>
  <si>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2025</t>
  </si>
  <si>
    <t>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</si>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</sst>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20</v>
      </c>
      <c r="C8" s="28"/>
      <c r="D8" s="14" t="s">
        <v>4</v>
      </c>
      <c r="E8" s="5">
        <v>4</v>
      </c>
      <c r="G8" s="4" t="s">
        <v>5</v>
      </c>
      <c r="H8" s="5">
        <v>2</v>
      </c>
      <c r="I8" s="34" t="s">
        <v>6</v>
      </c>
      <c r="J8" s="34"/>
      <c r="K8" s="34"/>
      <c r="L8" s="28" t="s">
        <v>50</v>
      </c>
      <c r="M8" s="28"/>
      <c r="N8" s="28"/>
    </row>
    <row r="10" spans="1:14" x14ac:dyDescent="0.25">
      <c r="A10" s="4" t="s">
        <v>7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70</v>
      </c>
      <c r="N14" s="15">
        <v>0.84599999999999997</v>
      </c>
    </row>
    <row r="15" spans="1:14" s="11" customFormat="1" x14ac:dyDescent="0.25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0.9</v>
      </c>
    </row>
    <row r="16" spans="1:14" s="11" customFormat="1" x14ac:dyDescent="0.25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21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77</v>
      </c>
      <c r="N16" s="15">
        <v>0.9</v>
      </c>
    </row>
    <row r="17" spans="1:18" s="11" customFormat="1" x14ac:dyDescent="0.25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73</v>
      </c>
      <c r="N17" s="15">
        <v>0.9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109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-109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77</v>
      </c>
      <c r="N28" s="19">
        <f>AVERAGE(N14:N27)</f>
        <v>0.88649999999999995</v>
      </c>
    </row>
    <row r="30" spans="1:18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39</v>
      </c>
      <c r="F14" s="9">
        <v>25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80</v>
      </c>
      <c r="N14" s="15">
        <v>0.62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20</v>
      </c>
      <c r="F15" s="9">
        <v>29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v>0.85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v>21</v>
      </c>
      <c r="F16" s="9">
        <v>36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90</v>
      </c>
      <c r="N16" s="15">
        <v>0.71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105</v>
      </c>
      <c r="G28" s="17">
        <f>SUM(G14:G27)</f>
        <v>0</v>
      </c>
      <c r="H28" s="18">
        <f>SUM(F28:G28)/E28</f>
        <v>1.0606060606060606</v>
      </c>
      <c r="I28" s="17">
        <f t="shared" ref="I28" si="0">(E28-SUM(F28:G28))-K28</f>
        <v>-6</v>
      </c>
      <c r="J28" s="18">
        <f t="shared" ref="J28" si="1">I28/E28</f>
        <v>-6.0606060606060608E-2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0.75249999999999995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39</v>
      </c>
      <c r="F14" s="9">
        <v>34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76</v>
      </c>
      <c r="N14" s="15">
        <v>0.66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20</v>
      </c>
      <c r="F15" s="9">
        <v>18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95</v>
      </c>
      <c r="N15" s="15">
        <v>0.9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21</v>
      </c>
      <c r="F16" s="9">
        <v>19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94</v>
      </c>
      <c r="N16" s="15">
        <v>0.86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17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85</v>
      </c>
      <c r="N17" s="15">
        <v>0.66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99</v>
      </c>
      <c r="F28" s="17">
        <f>SUM(F14:F27)</f>
        <v>88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11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87.5</v>
      </c>
      <c r="N28" s="19">
        <f>AVERAGE(N14:N27)</f>
        <v>0.77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39</v>
      </c>
      <c r="F14" s="9">
        <v>36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81</v>
      </c>
      <c r="N14" s="15">
        <v>0.33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20</v>
      </c>
      <c r="F15" s="9">
        <v>19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98</v>
      </c>
      <c r="N15" s="15">
        <v>0.95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21</v>
      </c>
      <c r="F16" s="9">
        <v>18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90</v>
      </c>
      <c r="N16" s="15">
        <v>0.76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29</v>
      </c>
      <c r="F17" s="9">
        <v>26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93</v>
      </c>
      <c r="N17" s="15">
        <v>0.86</v>
      </c>
    </row>
    <row r="18" spans="1:14" s="11" customFormat="1" x14ac:dyDescent="0.25">
      <c r="A18" s="9" t="s">
        <v>36</v>
      </c>
      <c r="B18" s="9" t="s">
        <v>41</v>
      </c>
      <c r="C18" s="9" t="s">
        <v>45</v>
      </c>
      <c r="D18" s="9" t="s">
        <v>48</v>
      </c>
      <c r="E18" s="9">
        <v>21</v>
      </c>
      <c r="F18" s="9">
        <v>18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91</v>
      </c>
      <c r="N18" s="15">
        <v>0.76</v>
      </c>
    </row>
    <row r="19" spans="1:14" s="11" customFormat="1" x14ac:dyDescent="0.25">
      <c r="A19" s="9" t="s">
        <v>36</v>
      </c>
      <c r="B19" s="9" t="s">
        <v>41</v>
      </c>
      <c r="C19" s="9" t="s">
        <v>46</v>
      </c>
      <c r="D19" s="9" t="s">
        <v>49</v>
      </c>
      <c r="E19" s="9">
        <v>29</v>
      </c>
      <c r="F19" s="9">
        <v>26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85</v>
      </c>
      <c r="N19" s="15">
        <v>0.83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159</v>
      </c>
      <c r="F28" s="17">
        <f>SUM(F14:F27)</f>
        <v>143</v>
      </c>
      <c r="G28" s="17">
        <f>SUM(G14:G27)</f>
        <v>0</v>
      </c>
      <c r="H28" s="18">
        <f>SUM(F28:G28)/E28</f>
        <v>0.89937106918238996</v>
      </c>
      <c r="I28" s="17">
        <f t="shared" ref="I28" si="0">(E28-SUM(F28:G28))-K28</f>
        <v>16</v>
      </c>
      <c r="J28" s="18">
        <f t="shared" ref="J28" si="1">I28/E28</f>
        <v>0.10062893081761007</v>
      </c>
      <c r="K28" s="17">
        <f>SUM(K14:K27)</f>
        <v>0</v>
      </c>
      <c r="L28" s="18">
        <f t="shared" ref="L28" si="2">K28/E28</f>
        <v>0</v>
      </c>
      <c r="M28" s="17">
        <f>AVERAGE(M14:M27)</f>
        <v>89.666666666666671</v>
      </c>
      <c r="N28" s="19">
        <f>AVERAGE(N14:N27)</f>
        <v>0.74833333333333341</v>
      </c>
    </row>
    <row r="30" spans="1:14" ht="120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26</v>
      </c>
      <c r="C33" s="25"/>
      <c r="D33" s="25"/>
      <c r="G33" s="26" t="s">
        <v>27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HUMBERTO VEGA MULATO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abSelected="1" zoomScale="80" zoomScaleNormal="80" zoomScaleSheetLayoutView="100" workbookViewId="0">
      <selection activeCell="O30" sqref="O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28</v>
      </c>
      <c r="C8" s="28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4" t="s">
        <v>6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7</v>
      </c>
      <c r="B10" s="28" t="str">
        <f>'1'!B10</f>
        <v>ING. HUMBERTO VEGA MULATO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8</v>
      </c>
      <c r="B12" s="32" t="s">
        <v>9</v>
      </c>
      <c r="C12" s="32" t="s">
        <v>10</v>
      </c>
      <c r="D12" s="23" t="s">
        <v>11</v>
      </c>
      <c r="E12" s="23" t="s">
        <v>12</v>
      </c>
      <c r="F12" s="23" t="s">
        <v>13</v>
      </c>
      <c r="G12" s="23"/>
      <c r="H12" s="23" t="s">
        <v>14</v>
      </c>
      <c r="I12" s="23" t="s">
        <v>15</v>
      </c>
      <c r="J12" s="23" t="s">
        <v>16</v>
      </c>
      <c r="K12" s="23" t="s">
        <v>17</v>
      </c>
      <c r="L12" s="23" t="s">
        <v>18</v>
      </c>
      <c r="M12" s="23" t="s">
        <v>19</v>
      </c>
      <c r="N12" s="29" t="s">
        <v>20</v>
      </c>
    </row>
    <row r="13" spans="1:14" x14ac:dyDescent="0.25">
      <c r="A13" s="36"/>
      <c r="B13" s="33"/>
      <c r="C13" s="33"/>
      <c r="D13" s="24"/>
      <c r="E13" s="24"/>
      <c r="F13" s="7" t="s">
        <v>21</v>
      </c>
      <c r="G13" s="7" t="s">
        <v>22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51</v>
      </c>
      <c r="C14" s="9" t="str">
        <f>'1'!C14</f>
        <v>201-A</v>
      </c>
      <c r="D14" s="9" t="str">
        <f>'1'!D14</f>
        <v>IIND</v>
      </c>
      <c r="E14" s="9">
        <v>39</v>
      </c>
      <c r="F14" s="9">
        <v>34</v>
      </c>
      <c r="G14" s="9">
        <v>4</v>
      </c>
      <c r="H14" s="10">
        <v>0.97</v>
      </c>
      <c r="I14" s="9">
        <v>1</v>
      </c>
      <c r="J14" s="10">
        <f t="shared" ref="J14:J18" si="0">I14/E14</f>
        <v>2.564102564102564E-2</v>
      </c>
      <c r="K14" s="9">
        <v>0</v>
      </c>
      <c r="L14" s="10">
        <f t="shared" ref="L14:L18" si="1">K14/E14</f>
        <v>0</v>
      </c>
      <c r="M14" s="9">
        <v>81</v>
      </c>
      <c r="N14" s="15">
        <v>0.62</v>
      </c>
    </row>
    <row r="15" spans="1:14" s="11" customFormat="1" x14ac:dyDescent="0.25">
      <c r="A15" s="9" t="str">
        <f>'1'!A15</f>
        <v>CALCULO INTEGRAL</v>
      </c>
      <c r="B15" s="9" t="s">
        <v>51</v>
      </c>
      <c r="C15" s="9" t="str">
        <f>'1'!C15</f>
        <v>207-A</v>
      </c>
      <c r="D15" s="9" t="str">
        <f>'1'!D15</f>
        <v>IGEM</v>
      </c>
      <c r="E15" s="9">
        <v>20</v>
      </c>
      <c r="F15" s="9">
        <v>18</v>
      </c>
      <c r="G15" s="9">
        <v>1</v>
      </c>
      <c r="H15" s="10">
        <v>0.95</v>
      </c>
      <c r="I15" s="9">
        <v>1</v>
      </c>
      <c r="J15" s="10">
        <f t="shared" si="0"/>
        <v>0.05</v>
      </c>
      <c r="K15" s="9">
        <v>0</v>
      </c>
      <c r="L15" s="10">
        <f t="shared" si="1"/>
        <v>0</v>
      </c>
      <c r="M15" s="9">
        <v>93</v>
      </c>
      <c r="N15" s="15">
        <v>0.85</v>
      </c>
    </row>
    <row r="16" spans="1:14" s="11" customFormat="1" x14ac:dyDescent="0.25">
      <c r="A16" s="9" t="str">
        <f>'1'!A16</f>
        <v>ALGEBRALINEAL</v>
      </c>
      <c r="B16" s="9" t="s">
        <v>51</v>
      </c>
      <c r="C16" s="9" t="str">
        <f>'1'!C16</f>
        <v>204-A</v>
      </c>
      <c r="D16" s="9" t="str">
        <f>'1'!D16</f>
        <v>ISIC</v>
      </c>
      <c r="E16" s="9">
        <v>21</v>
      </c>
      <c r="F16" s="9">
        <v>18</v>
      </c>
      <c r="G16" s="9">
        <v>1</v>
      </c>
      <c r="H16" s="10">
        <v>0.9</v>
      </c>
      <c r="I16" s="9">
        <v>2</v>
      </c>
      <c r="J16" s="10">
        <f t="shared" si="0"/>
        <v>9.5238095238095233E-2</v>
      </c>
      <c r="K16" s="9">
        <v>0</v>
      </c>
      <c r="L16" s="10">
        <f t="shared" si="1"/>
        <v>0</v>
      </c>
      <c r="M16" s="9">
        <v>88</v>
      </c>
      <c r="N16" s="15">
        <v>0.76</v>
      </c>
    </row>
    <row r="17" spans="1:14" s="11" customFormat="1" x14ac:dyDescent="0.25">
      <c r="A17" s="9" t="str">
        <f>'1'!A17</f>
        <v>ALGEBRA LINEAL</v>
      </c>
      <c r="B17" s="9" t="s">
        <v>51</v>
      </c>
      <c r="C17" s="9" t="str">
        <f>'1'!C17</f>
        <v>211-A</v>
      </c>
      <c r="D17" s="9" t="str">
        <f>'1'!D17</f>
        <v>IMCT</v>
      </c>
      <c r="E17" s="9">
        <v>29</v>
      </c>
      <c r="F17" s="9">
        <v>26</v>
      </c>
      <c r="G17" s="9">
        <v>1</v>
      </c>
      <c r="H17" s="10">
        <v>0.93</v>
      </c>
      <c r="I17" s="9">
        <v>2</v>
      </c>
      <c r="J17" s="10">
        <f t="shared" si="0"/>
        <v>6.8965517241379309E-2</v>
      </c>
      <c r="K17" s="9">
        <v>0</v>
      </c>
      <c r="L17" s="10">
        <f t="shared" si="1"/>
        <v>0</v>
      </c>
      <c r="M17" s="9">
        <v>86</v>
      </c>
      <c r="N17" s="15">
        <v>0.89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109</v>
      </c>
      <c r="F18" s="17">
        <f>SUM(F14:F17)</f>
        <v>96</v>
      </c>
      <c r="G18" s="17">
        <f>SUM(G14:G17)</f>
        <v>7</v>
      </c>
      <c r="H18" s="18">
        <f>SUM(F18:G18)/E18</f>
        <v>0.94495412844036697</v>
      </c>
      <c r="I18" s="17">
        <f t="shared" ref="I18" si="2">(E18-SUM(F18:G18))-K18</f>
        <v>6</v>
      </c>
      <c r="J18" s="18">
        <f t="shared" si="0"/>
        <v>5.5045871559633031E-2</v>
      </c>
      <c r="K18" s="17">
        <f>SUM(K14:K17)</f>
        <v>0</v>
      </c>
      <c r="L18" s="18">
        <f t="shared" si="1"/>
        <v>0</v>
      </c>
      <c r="M18" s="17">
        <f>AVERAGE(M14:M17)</f>
        <v>87</v>
      </c>
      <c r="N18" s="19">
        <f>AVERAGE(N14:N17)</f>
        <v>0.78</v>
      </c>
    </row>
    <row r="20" spans="1:14" ht="120" customHeight="1" x14ac:dyDescent="0.25">
      <c r="A20" s="31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2" spans="1:14" x14ac:dyDescent="0.25">
      <c r="A22" s="12"/>
    </row>
    <row r="23" spans="1:14" x14ac:dyDescent="0.25">
      <c r="B23" s="25" t="s">
        <v>26</v>
      </c>
      <c r="C23" s="25"/>
      <c r="D23" s="25"/>
      <c r="G23" s="26" t="s">
        <v>27</v>
      </c>
      <c r="H23" s="26"/>
      <c r="I23" s="26"/>
      <c r="J23" s="26"/>
    </row>
    <row r="24" spans="1:14" ht="62.25" customHeight="1" x14ac:dyDescent="0.25">
      <c r="B24" s="27"/>
      <c r="C24" s="27"/>
      <c r="D24" s="27"/>
      <c r="G24" s="28"/>
      <c r="H24" s="28"/>
      <c r="I24" s="28"/>
      <c r="J24" s="28"/>
    </row>
    <row r="25" spans="1:14" hidden="1" x14ac:dyDescent="0.25">
      <c r="A25" s="21" t="e">
        <v>#REF!</v>
      </c>
      <c r="B25" s="21"/>
      <c r="C25" s="6"/>
      <c r="E25" s="21"/>
      <c r="F25" s="21"/>
      <c r="G25" s="21"/>
      <c r="H25" s="21"/>
    </row>
    <row r="26" spans="1:14" hidden="1" x14ac:dyDescent="0.25"/>
    <row r="27" spans="1:14" ht="45" customHeight="1" x14ac:dyDescent="0.25">
      <c r="B27" s="22" t="str">
        <f>B10</f>
        <v>ING. HUMBERTO VEGA MULATO</v>
      </c>
      <c r="C27" s="22"/>
      <c r="D27" s="22"/>
      <c r="E27" s="13"/>
      <c r="F27" s="13"/>
      <c r="G27" s="22" t="s">
        <v>52</v>
      </c>
      <c r="H27" s="22"/>
      <c r="I27" s="22"/>
      <c r="J2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0:N20"/>
    <mergeCell ref="B24:D24"/>
    <mergeCell ref="G24:J24"/>
    <mergeCell ref="B23:D23"/>
    <mergeCell ref="G23:J23"/>
    <mergeCell ref="A25:B25"/>
    <mergeCell ref="E25:H25"/>
    <mergeCell ref="B27:D27"/>
    <mergeCell ref="G27:J2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2025-06-15T21:34:00Z</dcterms:modified>
  <cp:category/>
  <cp:contentStatus/>
</cp:coreProperties>
</file>