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SEMESTRE FEBRERO-JUNIO 2025\REPORTE FINAL SGI\"/>
    </mc:Choice>
  </mc:AlternateContent>
  <xr:revisionPtr revIDLastSave="0" documentId="13_ncr:1_{39FCD698-B813-4374-8E77-DE7C5BAE52B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J19" i="24" s="1"/>
  <c r="H19" i="24"/>
  <c r="L18" i="24"/>
  <c r="I18" i="24"/>
  <c r="J18" i="24" s="1"/>
  <c r="H18" i="24"/>
  <c r="L17" i="24"/>
  <c r="I17" i="24"/>
  <c r="J17" i="24" s="1"/>
  <c r="H17" i="24"/>
  <c r="L16" i="24"/>
  <c r="I16" i="24"/>
  <c r="J16" i="24" s="1"/>
  <c r="H16" i="24"/>
  <c r="D16" i="24"/>
  <c r="A16" i="24"/>
  <c r="L15" i="24"/>
  <c r="I15" i="24"/>
  <c r="J15" i="24" s="1"/>
  <c r="H15" i="24"/>
  <c r="A15" i="24"/>
  <c r="E14" i="24"/>
  <c r="D14" i="24"/>
  <c r="C14" i="24"/>
  <c r="A14" i="24"/>
  <c r="A14" i="22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I17" i="22"/>
  <c r="J17" i="22"/>
  <c r="L17" i="22"/>
  <c r="L14" i="24" l="1"/>
  <c r="I14" i="24"/>
  <c r="J14" i="24" s="1"/>
  <c r="H14" i="24"/>
  <c r="B3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D16" i="23"/>
  <c r="C16" i="23"/>
  <c r="A16" i="23"/>
  <c r="I15" i="23"/>
  <c r="J15" i="23" s="1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<sst xmlns="http://schemas.openxmlformats.org/spreadsheetml/2006/main" count="223" uniqueCount="48">
  <si>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</si>
  <si>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</si>
  <si>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</si>
  <si>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</si>
  <si>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</si>
  <si>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</si>
  <si>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</si>
  <si>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</si>
  <si>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</si>
  <si>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</si>
  <si>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</si>
  <si>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</si>
  <si>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</si>
  <si>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</si>
  <si>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</si>
  <si>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</si>
  <si>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</si>
  <si>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</si>
  <si>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</si>
  <si>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</si>
  <si>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</si>
  <si>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</si>
  <si>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</si>
  <si>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</si>
  <si>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</si>
  <si>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</si>
  <si>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</si>
  <si>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</si>
  <si>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</si>
  <si>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</si>
  <si>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</si>
  <si>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</si>
  <si>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</si>
  <si>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</si>
  <si>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</si>
  <si>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</si>
  <si>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</si>
  <si>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</si>
  <si>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</si>
  <si>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</si>
  <si>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</si>
  <si>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</si>
  <si>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</si>
  <si>
    <t>DEPARTAMENTO DE CIENCIAS BASICAS</t>
  </si>
  <si>
    <t>S/E</t>
  </si>
  <si>
    <t>IV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</si>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</sst>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opLeftCell="A7" zoomScale="85" zoomScaleNormal="85" zoomScaleSheetLayoutView="100" workbookViewId="0">
      <selection activeCell="M14" sqref="M14: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84.67</v>
      </c>
      <c r="N14" s="15">
        <v>0.64510000000000001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76.150000000000006</v>
      </c>
      <c r="N15" s="15">
        <v>0.84609999999999996</v>
      </c>
    </row>
    <row r="16" spans="1:14" s="11" customFormat="1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72.61</v>
      </c>
      <c r="N16" s="15">
        <v>0.90469999999999995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77.81</v>
      </c>
      <c r="N27" s="19">
        <f>AVERAGE(N14:N26)</f>
        <v>0.79863333333333342</v>
      </c>
    </row>
    <row r="29" spans="1:18" ht="120" customHeight="1" x14ac:dyDescent="0.2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8" x14ac:dyDescent="0.2">
      <c r="A31" s="12"/>
    </row>
    <row r="32" spans="1:18" x14ac:dyDescent="0.2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">
      <c r="B33" s="27"/>
      <c r="C33" s="27"/>
      <c r="D33" s="27"/>
      <c r="G33" s="28"/>
      <c r="H33" s="28"/>
      <c r="I33" s="28"/>
      <c r="J33" s="28"/>
    </row>
    <row r="34" spans="1:10" hidden="1" x14ac:dyDescent="0.2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"/>
    <row r="36" spans="1:10" ht="45" customHeight="1" x14ac:dyDescent="0.2">
      <c r="B36" s="22" t="str">
        <f>B10</f>
        <v>ING. PABLO PROMOTOR CAMPECHANO</v>
      </c>
      <c r="C36" s="22"/>
      <c r="D36" s="22"/>
      <c r="E36" s="13"/>
      <c r="F36" s="13"/>
      <c r="G36" s="22" t="s">
        <v>34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44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 t="s">
        <v>44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44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>
        <v>0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2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46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83.22</v>
      </c>
      <c r="N14" s="15">
        <v>0.64510000000000001</v>
      </c>
    </row>
    <row r="15" spans="1:14" s="11" customFormat="1" x14ac:dyDescent="0.2">
      <c r="A15" s="9" t="str">
        <f>'1'!A15</f>
        <v>CALCULO INTEGRAL</v>
      </c>
      <c r="B15" s="9" t="s">
        <v>45</v>
      </c>
      <c r="C15" s="9" t="s">
        <v>38</v>
      </c>
      <c r="D15" s="9" t="s">
        <v>41</v>
      </c>
      <c r="E15" s="9">
        <v>31</v>
      </c>
      <c r="F15" s="9">
        <v>31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86.61</v>
      </c>
      <c r="N15" s="15">
        <v>0.84609999999999996</v>
      </c>
    </row>
    <row r="16" spans="1:14" s="11" customFormat="1" x14ac:dyDescent="0.2">
      <c r="A16" s="9" t="str">
        <f>'1'!A16</f>
        <v>CALCULO INTEGRAL</v>
      </c>
      <c r="B16" s="9" t="s">
        <v>46</v>
      </c>
      <c r="C16" s="9" t="str">
        <f>'1'!C16</f>
        <v>204A</v>
      </c>
      <c r="D16" s="9" t="str">
        <f>'1'!D16</f>
        <v>ISIC</v>
      </c>
      <c r="E16" s="9">
        <v>13</v>
      </c>
      <c r="F16" s="9">
        <v>11</v>
      </c>
      <c r="G16" s="9"/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>
        <v>0</v>
      </c>
      <c r="L16" s="10">
        <f t="shared" si="3"/>
        <v>0</v>
      </c>
      <c r="M16" s="9">
        <v>72.61</v>
      </c>
      <c r="N16" s="15">
        <v>0.85709999999999997</v>
      </c>
    </row>
    <row r="17" spans="1:14" s="11" customFormat="1" x14ac:dyDescent="0.2">
      <c r="A17" s="9" t="s">
        <v>37</v>
      </c>
      <c r="B17" s="9" t="s">
        <v>45</v>
      </c>
      <c r="C17" s="9" t="s">
        <v>39</v>
      </c>
      <c r="D17" s="9" t="s">
        <v>42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f t="shared" si="1"/>
        <v>2</v>
      </c>
      <c r="J17" s="10">
        <f t="shared" si="2"/>
        <v>0.15384615384615385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">
        <v>37</v>
      </c>
      <c r="B18" s="9" t="s">
        <v>46</v>
      </c>
      <c r="C18" s="9" t="s">
        <v>40</v>
      </c>
      <c r="D18" s="9" t="s">
        <v>42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">
        <v>37</v>
      </c>
      <c r="B19" s="9" t="s">
        <v>45</v>
      </c>
      <c r="C19" s="9" t="s">
        <v>40</v>
      </c>
      <c r="D19" s="9" t="s">
        <v>42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120</v>
      </c>
      <c r="G28" s="17">
        <f>SUM(G14:G27)</f>
        <v>0</v>
      </c>
      <c r="H28" s="18">
        <f>SUM(F28:G28)/E28</f>
        <v>0.92307692307692313</v>
      </c>
      <c r="I28" s="17">
        <f t="shared" si="1"/>
        <v>10</v>
      </c>
      <c r="J28" s="18">
        <f t="shared" si="2"/>
        <v>7.6923076923076927E-2</v>
      </c>
      <c r="K28" s="17">
        <f>SUM(K14:K27)</f>
        <v>0</v>
      </c>
      <c r="L28" s="18">
        <f t="shared" si="3"/>
        <v>0</v>
      </c>
      <c r="M28" s="17">
        <f>AVERAGE(M14:M27)</f>
        <v>80.813333333333333</v>
      </c>
      <c r="N28" s="19">
        <f>AVERAGE(N14:N27)</f>
        <v>0.78276666666666672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46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>
        <f t="shared" ref="H14:H19" si="0">F14/E14</f>
        <v>1</v>
      </c>
      <c r="I14" s="9">
        <f t="shared" ref="I14:I19" si="1">(E14-SUM(F14:G14))-K14</f>
        <v>0</v>
      </c>
      <c r="J14" s="10">
        <f t="shared" ref="J14:J19" si="2">I14/E14</f>
        <v>0</v>
      </c>
      <c r="K14" s="9">
        <v>0</v>
      </c>
      <c r="L14" s="10">
        <f t="shared" ref="L14:L19" si="3">K14/E14</f>
        <v>0</v>
      </c>
      <c r="M14" s="9">
        <v>83.22</v>
      </c>
      <c r="N14" s="15">
        <v>0.64510000000000001</v>
      </c>
    </row>
    <row r="15" spans="1:14" s="11" customFormat="1" x14ac:dyDescent="0.2">
      <c r="A15" s="9" t="str">
        <f>'1'!A15</f>
        <v>CALCULO INTEGRAL</v>
      </c>
      <c r="B15" s="9" t="s">
        <v>45</v>
      </c>
      <c r="C15" s="9" t="s">
        <v>38</v>
      </c>
      <c r="D15" s="9" t="s">
        <v>41</v>
      </c>
      <c r="E15" s="9">
        <v>31</v>
      </c>
      <c r="F15" s="9">
        <v>31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86.61</v>
      </c>
      <c r="N15" s="15">
        <v>0.6774</v>
      </c>
    </row>
    <row r="16" spans="1:14" s="11" customFormat="1" x14ac:dyDescent="0.2">
      <c r="A16" s="9" t="str">
        <f>'1'!A16</f>
        <v>CALCULO INTEGRAL</v>
      </c>
      <c r="B16" s="9" t="s">
        <v>46</v>
      </c>
      <c r="C16" s="9" t="s">
        <v>39</v>
      </c>
      <c r="D16" s="9" t="str">
        <f>'1'!D16</f>
        <v>ISIC</v>
      </c>
      <c r="E16" s="9">
        <v>13</v>
      </c>
      <c r="F16" s="9">
        <v>11</v>
      </c>
      <c r="G16" s="9"/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>
        <v>0</v>
      </c>
      <c r="L16" s="10">
        <f t="shared" si="3"/>
        <v>0</v>
      </c>
      <c r="M16" s="9">
        <v>71.53</v>
      </c>
      <c r="N16" s="15">
        <v>0.61529999999999996</v>
      </c>
    </row>
    <row r="17" spans="1:14" s="11" customFormat="1" x14ac:dyDescent="0.2">
      <c r="A17" s="9" t="s">
        <v>37</v>
      </c>
      <c r="B17" s="9" t="s">
        <v>45</v>
      </c>
      <c r="C17" s="9" t="s">
        <v>39</v>
      </c>
      <c r="D17" s="9" t="s">
        <v>42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f t="shared" si="1"/>
        <v>2</v>
      </c>
      <c r="J17" s="10">
        <f t="shared" si="2"/>
        <v>0.15384615384615385</v>
      </c>
      <c r="K17" s="9">
        <v>0</v>
      </c>
      <c r="L17" s="10">
        <f t="shared" si="3"/>
        <v>0</v>
      </c>
      <c r="M17" s="9">
        <v>75.38</v>
      </c>
      <c r="N17" s="15">
        <v>0.84609999999999996</v>
      </c>
    </row>
    <row r="18" spans="1:14" s="11" customFormat="1" x14ac:dyDescent="0.2">
      <c r="A18" s="9" t="s">
        <v>37</v>
      </c>
      <c r="B18" s="9" t="s">
        <v>46</v>
      </c>
      <c r="C18" s="9" t="s">
        <v>40</v>
      </c>
      <c r="D18" s="9" t="s">
        <v>42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75.709999999999994</v>
      </c>
      <c r="N18" s="15">
        <v>0.85709999999999997</v>
      </c>
    </row>
    <row r="19" spans="1:14" s="11" customFormat="1" x14ac:dyDescent="0.2">
      <c r="A19" s="9" t="s">
        <v>37</v>
      </c>
      <c r="B19" s="9" t="s">
        <v>45</v>
      </c>
      <c r="C19" s="9" t="s">
        <v>40</v>
      </c>
      <c r="D19" s="9" t="s">
        <v>42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>
        <v>0</v>
      </c>
      <c r="L19" s="10">
        <f t="shared" si="3"/>
        <v>0</v>
      </c>
      <c r="M19" s="9">
        <v>74.52</v>
      </c>
      <c r="N19" s="15">
        <v>0.86</v>
      </c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ref="H20:H27" si="4">F20/E20</f>
        <v>#DIV/0!</v>
      </c>
      <c r="I20" s="9">
        <f t="shared" ref="I20:I28" si="5">(E20-SUM(F20:G20))-K20</f>
        <v>0</v>
      </c>
      <c r="J20" s="10" t="e">
        <f t="shared" ref="J20:J28" si="6">I20/E20</f>
        <v>#DIV/0!</v>
      </c>
      <c r="K20" s="9"/>
      <c r="L20" s="10" t="e">
        <f t="shared" ref="L20:L28" si="7">K20/E20</f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120</v>
      </c>
      <c r="G28" s="17">
        <f>SUM(G14:G27)</f>
        <v>0</v>
      </c>
      <c r="H28" s="18">
        <f>SUM(F28:G28)/E28</f>
        <v>0.92307692307692313</v>
      </c>
      <c r="I28" s="17">
        <f t="shared" si="5"/>
        <v>10</v>
      </c>
      <c r="J28" s="18">
        <f t="shared" si="6"/>
        <v>7.6923076923076927E-2</v>
      </c>
      <c r="K28" s="17">
        <f>SUM(K14:K27)</f>
        <v>0</v>
      </c>
      <c r="L28" s="18">
        <f t="shared" si="7"/>
        <v>0</v>
      </c>
      <c r="M28" s="17">
        <f>AVERAGE(M14:M27)</f>
        <v>77.828333333333333</v>
      </c>
      <c r="N28" s="19">
        <f>AVERAGE(N14:N27)</f>
        <v>0.75016666666666676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CALCULO INTEGRAL</v>
      </c>
      <c r="B14" s="9" t="s">
        <v>47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83.96</v>
      </c>
      <c r="N14" s="15">
        <v>0.6129</v>
      </c>
    </row>
    <row r="15" spans="1:14" s="11" customFormat="1" x14ac:dyDescent="0.2">
      <c r="A15" s="9" t="str">
        <f>'1'!A15</f>
        <v>CALCULO INTEGRAL</v>
      </c>
      <c r="B15" s="9" t="s">
        <v>47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>
        <v>11</v>
      </c>
      <c r="G15" s="9">
        <v>0</v>
      </c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73.61</v>
      </c>
      <c r="N15" s="15">
        <v>0.84609999999999996</v>
      </c>
    </row>
    <row r="16" spans="1:14" s="11" customFormat="1" x14ac:dyDescent="0.2">
      <c r="A16" s="9" t="str">
        <f>'1'!A16</f>
        <v>CALCULO INTEGRAL</v>
      </c>
      <c r="B16" s="9" t="s">
        <v>47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>
        <v>18</v>
      </c>
      <c r="G16" s="9">
        <v>0</v>
      </c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73.47</v>
      </c>
      <c r="N16" s="15">
        <v>0.85709999999999997</v>
      </c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60</v>
      </c>
      <c r="G28" s="17">
        <f>SUM(G14:G27)</f>
        <v>0</v>
      </c>
      <c r="H28" s="18">
        <f>SUM(F28:G28)/E28</f>
        <v>0.92307692307692313</v>
      </c>
      <c r="I28" s="17">
        <f t="shared" si="1"/>
        <v>5</v>
      </c>
      <c r="J28" s="18">
        <f t="shared" si="2"/>
        <v>7.6923076923076927E-2</v>
      </c>
      <c r="K28" s="17">
        <f>SUM(K14:K27)</f>
        <v>0</v>
      </c>
      <c r="L28" s="18">
        <f t="shared" si="3"/>
        <v>0</v>
      </c>
      <c r="M28" s="17">
        <f>AVERAGE(M14:M27)</f>
        <v>77.013333333333335</v>
      </c>
      <c r="N28" s="19">
        <f>AVERAGE(N14:N27)</f>
        <v>0.77203333333333335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2025-06-13T16:22:59Z</dcterms:modified>
  <cp:category/>
  <cp:contentStatus/>
</cp:coreProperties>
</file>