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4/SGI 2025/"/>
    </mc:Choice>
  </mc:AlternateContent>
  <bookViews>
    <workbookView xWindow="0" yWindow="0" windowWidth="19200" windowHeight="635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23" l="1"/>
  <c r="N20" i="23"/>
  <c r="N19" i="23"/>
  <c r="N18" i="23"/>
  <c r="N17" i="23"/>
  <c r="N16" i="23"/>
  <c r="N15" i="23"/>
  <c r="L21" i="23"/>
  <c r="L20" i="23"/>
  <c r="L19" i="23"/>
  <c r="L18" i="23"/>
  <c r="L17" i="23"/>
  <c r="L16" i="23"/>
  <c r="L15" i="23"/>
  <c r="L14" i="23"/>
  <c r="L18" i="22" l="1"/>
  <c r="L17" i="22"/>
  <c r="L16" i="22"/>
  <c r="L15" i="22"/>
  <c r="L14" i="22"/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5" i="23"/>
  <c r="M25" i="23"/>
  <c r="K25" i="23"/>
  <c r="G25" i="23"/>
  <c r="F25" i="23"/>
  <c r="B10" i="23"/>
  <c r="B34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L15" i="10"/>
  <c r="L14" i="10"/>
  <c r="E28" i="25" l="1"/>
  <c r="E28" i="24"/>
  <c r="E25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5" i="23"/>
  <c r="J25" i="23" s="1"/>
  <c r="L25" i="23"/>
  <c r="H25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<sst xmlns="http://schemas.openxmlformats.org/spreadsheetml/2006/main" count="233" uniqueCount="47">
  <si>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</si>
  <si>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</si>
  <si>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</si>
  <si>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</si>
  <si>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</si>
  <si>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</si>
  <si>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</si>
  <si>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</si>
  <si>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</si>
  <si>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</si>
  <si>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</si>
  <si>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</si>
  <si>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</si>
  <si>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</si>
  <si>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</si>
  <si>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</si>
  <si>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</si>
  <si>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</si>
  <si>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</si>
  <si>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</si>
  <si>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</si>
  <si>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</si>
  <si>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</si>
  <si>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</si>
  <si>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</si>
  <si>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</si>
  <si>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</si>
  <si>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</si>
  <si>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</si>
  <si>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</si>
  <si>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</si>
  <si>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</si>
  <si>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</si>
  <si>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</si>
  <si>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EL EMPRENDEDOR Y LA INNOVACIÓN</t>
  </si>
  <si>
    <t>607-A</t>
  </si>
  <si>
    <t>607-B</t>
  </si>
  <si>
    <t>LIC. ANA KARENINA CORDOBA FERMAN</t>
  </si>
  <si>
    <t xml:space="preserve"> FEBRERO  JUNIO 2025</t>
  </si>
  <si>
    <t>TALLER DE ETICA</t>
  </si>
  <si>
    <t>HABILIDADES DIRECTIVAS II</t>
  </si>
  <si>
    <t>407-A</t>
  </si>
  <si>
    <t>DIRECCIÓN COMERCIAL Y ESTRATEGIA DE NEGOCIACIÓN</t>
  </si>
  <si>
    <t>207-B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</si>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</sst>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33</xdr:row>
      <xdr:rowOff>95250</xdr:rowOff>
    </xdr:from>
    <xdr:to>
      <xdr:col>3</xdr:col>
      <xdr:colOff>1117943</xdr:colOff>
      <xdr:row>33</xdr:row>
      <xdr:rowOff>737382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8496300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4" zoomScaleNormal="100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40" t="s">
        <v>7</v>
      </c>
      <c r="J8" s="40"/>
      <c r="K8" s="40"/>
      <c r="L8" s="34" t="s">
        <v>38</v>
      </c>
      <c r="M8" s="34"/>
      <c r="N8" s="34"/>
    </row>
    <row r="10" spans="1:14" ht="13" x14ac:dyDescent="0.3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22" t="s">
        <v>39</v>
      </c>
      <c r="B14" s="9" t="s">
        <v>21</v>
      </c>
      <c r="C14" s="23" t="s">
        <v>43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25">
        <v>97</v>
      </c>
      <c r="N14" s="26">
        <v>0.6</v>
      </c>
    </row>
    <row r="15" spans="1:14" s="11" customFormat="1" x14ac:dyDescent="0.25">
      <c r="A15" s="22" t="s">
        <v>40</v>
      </c>
      <c r="B15" s="9" t="s">
        <v>21</v>
      </c>
      <c r="C15" s="23" t="s">
        <v>41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85</v>
      </c>
      <c r="N15" s="15">
        <v>0.73</v>
      </c>
    </row>
    <row r="16" spans="1:14" s="11" customFormat="1" x14ac:dyDescent="0.25">
      <c r="A16" s="22" t="s">
        <v>34</v>
      </c>
      <c r="B16" s="9" t="s">
        <v>21</v>
      </c>
      <c r="C16" s="23" t="s">
        <v>35</v>
      </c>
      <c r="D16" s="9" t="s">
        <v>33</v>
      </c>
      <c r="E16" s="24">
        <v>35</v>
      </c>
      <c r="F16" s="24">
        <v>34</v>
      </c>
      <c r="G16" s="24"/>
      <c r="H16" s="24"/>
      <c r="I16" s="24">
        <v>1</v>
      </c>
      <c r="J16" s="21"/>
      <c r="K16" s="24">
        <v>0</v>
      </c>
      <c r="L16" s="10">
        <f t="shared" si="0"/>
        <v>0</v>
      </c>
      <c r="M16" s="24">
        <v>89</v>
      </c>
      <c r="N16" s="15">
        <v>0.8</v>
      </c>
    </row>
    <row r="17" spans="1:19" s="11" customFormat="1" x14ac:dyDescent="0.25">
      <c r="A17" s="22" t="s">
        <v>34</v>
      </c>
      <c r="B17" s="9" t="s">
        <v>21</v>
      </c>
      <c r="C17" s="23" t="s">
        <v>36</v>
      </c>
      <c r="D17" s="9" t="s">
        <v>33</v>
      </c>
      <c r="E17" s="24">
        <v>28</v>
      </c>
      <c r="F17" s="24">
        <v>23</v>
      </c>
      <c r="G17" s="24"/>
      <c r="H17" s="24"/>
      <c r="I17" s="24">
        <v>5</v>
      </c>
      <c r="J17" s="21"/>
      <c r="K17" s="24">
        <v>0</v>
      </c>
      <c r="L17" s="10">
        <f t="shared" si="0"/>
        <v>0</v>
      </c>
      <c r="M17" s="24">
        <v>79</v>
      </c>
      <c r="N17" s="15">
        <v>0.82</v>
      </c>
    </row>
    <row r="18" spans="1:19" s="11" customFormat="1" ht="25" x14ac:dyDescent="0.25">
      <c r="A18" s="22" t="s">
        <v>42</v>
      </c>
      <c r="B18" s="9" t="s">
        <v>21</v>
      </c>
      <c r="C18" s="23" t="s">
        <v>35</v>
      </c>
      <c r="D18" s="9" t="s">
        <v>33</v>
      </c>
      <c r="E18" s="9">
        <v>23</v>
      </c>
      <c r="F18" s="9">
        <v>22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93</v>
      </c>
      <c r="N18" s="15">
        <v>0.78</v>
      </c>
    </row>
    <row r="19" spans="1:19" s="11" customFormat="1" x14ac:dyDescent="0.25">
      <c r="A19" s="22"/>
      <c r="B19" s="9"/>
      <c r="C19" s="23"/>
      <c r="D19" s="9"/>
      <c r="E19" s="9"/>
      <c r="F19" s="9"/>
      <c r="G19" s="24"/>
      <c r="H19" s="10"/>
      <c r="I19" s="9"/>
      <c r="J19" s="10"/>
      <c r="K19" s="9"/>
      <c r="L19" s="10"/>
      <c r="M19" s="9"/>
      <c r="N19" s="15"/>
    </row>
    <row r="20" spans="1:19" s="11" customFormat="1" x14ac:dyDescent="0.25"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134</v>
      </c>
      <c r="G28" s="17">
        <f>SUM(G14:G27)</f>
        <v>0</v>
      </c>
      <c r="H28" s="18">
        <f>SUM(F28:G28)/E28</f>
        <v>0.93055555555555558</v>
      </c>
      <c r="I28" s="17">
        <f t="shared" ref="I28" si="1">(E28-SUM(F28:G28))-K28</f>
        <v>10</v>
      </c>
      <c r="J28" s="18">
        <f t="shared" ref="J28" si="2">I28/E28</f>
        <v>6.9444444444444448E-2</v>
      </c>
      <c r="K28" s="17">
        <f>SUM(K14:K27)</f>
        <v>0</v>
      </c>
      <c r="L28" s="18">
        <f t="shared" si="0"/>
        <v>0</v>
      </c>
      <c r="M28" s="17">
        <f>AVERAGE(M15:M27)</f>
        <v>86.5</v>
      </c>
      <c r="N28" s="19">
        <f>AVERAGE(N15:N27)</f>
        <v>0.78249999999999997</v>
      </c>
    </row>
    <row r="30" spans="1:19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9" x14ac:dyDescent="0.25">
      <c r="A32" s="12"/>
    </row>
    <row r="33" spans="1:10" ht="13" x14ac:dyDescent="0.3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MCA. EDITH FONSECA GUZMAN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4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 xml:space="preserve"> FEBRERO  JUNIO 2025</v>
      </c>
      <c r="M8" s="34"/>
      <c r="N8" s="34"/>
    </row>
    <row r="10" spans="1:14" ht="13" x14ac:dyDescent="0.3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ht="25" x14ac:dyDescent="0.25">
      <c r="A14" s="22" t="s">
        <v>39</v>
      </c>
      <c r="B14" s="9" t="s">
        <v>44</v>
      </c>
      <c r="C14" s="23" t="s">
        <v>43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17" si="0">K14/E14</f>
        <v>0</v>
      </c>
      <c r="M14" s="25">
        <v>82</v>
      </c>
      <c r="N14" s="26">
        <v>0.3</v>
      </c>
    </row>
    <row r="15" spans="1:14" s="11" customFormat="1" ht="25" x14ac:dyDescent="0.25">
      <c r="A15" s="22" t="s">
        <v>40</v>
      </c>
      <c r="B15" s="9" t="s">
        <v>44</v>
      </c>
      <c r="C15" s="23" t="s">
        <v>41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95</v>
      </c>
      <c r="N15" s="15">
        <v>0.86</v>
      </c>
    </row>
    <row r="16" spans="1:14" s="11" customFormat="1" ht="25" x14ac:dyDescent="0.25">
      <c r="A16" s="22" t="s">
        <v>34</v>
      </c>
      <c r="B16" s="9" t="s">
        <v>44</v>
      </c>
      <c r="C16" s="23" t="s">
        <v>35</v>
      </c>
      <c r="D16" s="9" t="s">
        <v>33</v>
      </c>
      <c r="E16" s="24">
        <v>35</v>
      </c>
      <c r="F16" s="24">
        <v>32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86</v>
      </c>
      <c r="N16" s="15">
        <v>0.77</v>
      </c>
    </row>
    <row r="17" spans="1:14" s="11" customFormat="1" ht="25" x14ac:dyDescent="0.25">
      <c r="A17" s="22" t="s">
        <v>34</v>
      </c>
      <c r="B17" s="9" t="s">
        <v>44</v>
      </c>
      <c r="C17" s="23" t="s">
        <v>36</v>
      </c>
      <c r="D17" s="9" t="s">
        <v>33</v>
      </c>
      <c r="E17" s="24">
        <v>28</v>
      </c>
      <c r="F17" s="24">
        <v>26</v>
      </c>
      <c r="G17" s="24"/>
      <c r="H17" s="24"/>
      <c r="I17" s="24">
        <v>2</v>
      </c>
      <c r="J17" s="21"/>
      <c r="K17" s="24">
        <v>0</v>
      </c>
      <c r="L17" s="10">
        <f t="shared" si="0"/>
        <v>0</v>
      </c>
      <c r="M17" s="24">
        <v>90</v>
      </c>
      <c r="N17" s="15">
        <v>0.82</v>
      </c>
    </row>
    <row r="18" spans="1:14" s="11" customFormat="1" ht="25" x14ac:dyDescent="0.25">
      <c r="A18" s="22" t="s">
        <v>42</v>
      </c>
      <c r="B18" s="9" t="s">
        <v>44</v>
      </c>
      <c r="C18" s="23" t="s">
        <v>35</v>
      </c>
      <c r="D18" s="9" t="s">
        <v>33</v>
      </c>
      <c r="E18" s="9">
        <v>23</v>
      </c>
      <c r="F18" s="9">
        <v>22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94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135</v>
      </c>
      <c r="G28" s="17">
        <f>SUM(G14:G27)</f>
        <v>0</v>
      </c>
      <c r="H28" s="18">
        <f>SUM(F28:G28)/E28</f>
        <v>0.9375</v>
      </c>
      <c r="I28" s="17">
        <f t="shared" ref="I28" si="1">(E28-SUM(F28:G28))-K28</f>
        <v>9</v>
      </c>
      <c r="J28" s="18">
        <f t="shared" ref="J28" si="2">I28/E28</f>
        <v>6.25E-2</v>
      </c>
      <c r="K28" s="17">
        <f>SUM(K14:K27)</f>
        <v>0</v>
      </c>
      <c r="L28" s="18">
        <f t="shared" ref="L28" si="3">K28/E28</f>
        <v>0</v>
      </c>
      <c r="M28" s="17">
        <f>AVERAGE(M14:M27)</f>
        <v>89.4</v>
      </c>
      <c r="N28" s="19">
        <f>AVERAGE(N14:N27)</f>
        <v>0.74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ht="13" x14ac:dyDescent="0.3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MCA. EDITH FONSECA GUZMAN</v>
      </c>
      <c r="C37" s="28"/>
      <c r="D37" s="28"/>
      <c r="E37" s="13"/>
      <c r="F37" s="13"/>
      <c r="G37" s="28" t="s">
        <v>37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="85" zoomScaleNormal="85" zoomScaleSheetLayoutView="100" workbookViewId="0">
      <selection activeCell="O24" sqref="O24"/>
    </sheetView>
  </sheetViews>
  <sheetFormatPr baseColWidth="10" defaultColWidth="11.453125" defaultRowHeight="12.5" x14ac:dyDescent="0.25"/>
  <cols>
    <col min="1" max="1" width="38.54296875" style="1" bestFit="1" customWidth="1"/>
    <col min="2" max="2" width="7" style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 xml:space="preserve"> FEBRERO  JUNIO 2025</v>
      </c>
      <c r="M8" s="34"/>
      <c r="N8" s="34"/>
    </row>
    <row r="10" spans="1:14" ht="13" x14ac:dyDescent="0.3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ht="25" x14ac:dyDescent="0.25">
      <c r="A14" s="22" t="s">
        <v>39</v>
      </c>
      <c r="B14" s="9" t="s">
        <v>45</v>
      </c>
      <c r="C14" s="23" t="s">
        <v>43</v>
      </c>
      <c r="D14" s="9" t="s">
        <v>33</v>
      </c>
      <c r="E14" s="9">
        <v>20</v>
      </c>
      <c r="F14" s="23">
        <v>19</v>
      </c>
      <c r="G14" s="21"/>
      <c r="H14" s="10"/>
      <c r="I14" s="9">
        <v>1</v>
      </c>
      <c r="J14" s="10"/>
      <c r="K14" s="9">
        <v>0</v>
      </c>
      <c r="L14" s="10">
        <f t="shared" ref="L14:L17" si="0">K14/E14</f>
        <v>0</v>
      </c>
      <c r="M14" s="9">
        <v>87</v>
      </c>
      <c r="N14" s="15">
        <v>0.85</v>
      </c>
    </row>
    <row r="15" spans="1:14" s="11" customFormat="1" ht="25" x14ac:dyDescent="0.25">
      <c r="A15" s="22" t="s">
        <v>40</v>
      </c>
      <c r="B15" s="9" t="s">
        <v>45</v>
      </c>
      <c r="C15" s="23" t="s">
        <v>41</v>
      </c>
      <c r="D15" s="9" t="s">
        <v>33</v>
      </c>
      <c r="E15" s="9">
        <v>38</v>
      </c>
      <c r="F15" s="23">
        <v>35</v>
      </c>
      <c r="G15" s="21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89</v>
      </c>
      <c r="N15" s="15">
        <f>30/E15</f>
        <v>0.78947368421052633</v>
      </c>
    </row>
    <row r="16" spans="1:14" s="11" customFormat="1" ht="25" x14ac:dyDescent="0.25">
      <c r="A16" s="22" t="s">
        <v>40</v>
      </c>
      <c r="B16" s="9" t="s">
        <v>46</v>
      </c>
      <c r="C16" s="23" t="s">
        <v>41</v>
      </c>
      <c r="D16" s="9" t="s">
        <v>33</v>
      </c>
      <c r="E16" s="9">
        <v>38</v>
      </c>
      <c r="F16" s="9">
        <v>37</v>
      </c>
      <c r="G16" s="24"/>
      <c r="H16" s="10"/>
      <c r="I16" s="9">
        <v>1</v>
      </c>
      <c r="J16" s="10"/>
      <c r="K16" s="24">
        <v>0</v>
      </c>
      <c r="L16" s="10">
        <f t="shared" si="0"/>
        <v>0</v>
      </c>
      <c r="M16" s="9">
        <v>97</v>
      </c>
      <c r="N16" s="15">
        <f>35/E16</f>
        <v>0.92105263157894735</v>
      </c>
    </row>
    <row r="17" spans="1:14" s="11" customFormat="1" ht="25" x14ac:dyDescent="0.25">
      <c r="A17" s="22" t="s">
        <v>34</v>
      </c>
      <c r="B17" s="9" t="s">
        <v>45</v>
      </c>
      <c r="C17" s="23" t="s">
        <v>35</v>
      </c>
      <c r="D17" s="9" t="s">
        <v>33</v>
      </c>
      <c r="E17" s="24">
        <v>35</v>
      </c>
      <c r="F17" s="9">
        <v>32</v>
      </c>
      <c r="G17" s="24"/>
      <c r="H17" s="10"/>
      <c r="I17" s="9">
        <v>3</v>
      </c>
      <c r="J17" s="10"/>
      <c r="K17" s="24">
        <v>0</v>
      </c>
      <c r="L17" s="10">
        <f t="shared" si="0"/>
        <v>0</v>
      </c>
      <c r="M17" s="9">
        <v>89</v>
      </c>
      <c r="N17" s="15">
        <f>32/35</f>
        <v>0.91428571428571426</v>
      </c>
    </row>
    <row r="18" spans="1:14" s="11" customFormat="1" ht="25" x14ac:dyDescent="0.25">
      <c r="A18" s="22" t="s">
        <v>34</v>
      </c>
      <c r="B18" s="9" t="s">
        <v>46</v>
      </c>
      <c r="C18" s="23" t="s">
        <v>35</v>
      </c>
      <c r="D18" s="9" t="s">
        <v>33</v>
      </c>
      <c r="E18" s="24">
        <v>35</v>
      </c>
      <c r="F18" s="9">
        <v>33</v>
      </c>
      <c r="G18" s="24"/>
      <c r="H18" s="10"/>
      <c r="I18" s="9">
        <v>2</v>
      </c>
      <c r="J18" s="10"/>
      <c r="K18" s="9">
        <v>0</v>
      </c>
      <c r="L18" s="10">
        <f>K18/E18</f>
        <v>0</v>
      </c>
      <c r="M18" s="9">
        <v>93</v>
      </c>
      <c r="N18" s="15">
        <f>30/35</f>
        <v>0.8571428571428571</v>
      </c>
    </row>
    <row r="19" spans="1:14" s="11" customFormat="1" ht="25" x14ac:dyDescent="0.25">
      <c r="A19" s="22" t="s">
        <v>34</v>
      </c>
      <c r="B19" s="9" t="s">
        <v>45</v>
      </c>
      <c r="C19" s="23" t="s">
        <v>36</v>
      </c>
      <c r="D19" s="9" t="s">
        <v>33</v>
      </c>
      <c r="E19" s="24">
        <v>28</v>
      </c>
      <c r="F19" s="24">
        <v>26</v>
      </c>
      <c r="G19" s="24"/>
      <c r="H19" s="24"/>
      <c r="I19" s="24">
        <v>2</v>
      </c>
      <c r="J19" s="21"/>
      <c r="K19" s="9">
        <v>0</v>
      </c>
      <c r="L19" s="10">
        <f t="shared" ref="L19:L21" si="1">K19/E19</f>
        <v>0</v>
      </c>
      <c r="M19" s="24">
        <v>93</v>
      </c>
      <c r="N19" s="15">
        <f>26/E19</f>
        <v>0.9285714285714286</v>
      </c>
    </row>
    <row r="20" spans="1:14" s="11" customFormat="1" ht="25" x14ac:dyDescent="0.25">
      <c r="A20" s="22" t="s">
        <v>34</v>
      </c>
      <c r="B20" s="9" t="s">
        <v>46</v>
      </c>
      <c r="C20" s="23" t="s">
        <v>36</v>
      </c>
      <c r="D20" s="9" t="s">
        <v>33</v>
      </c>
      <c r="E20" s="24">
        <v>28</v>
      </c>
      <c r="F20" s="24">
        <v>26</v>
      </c>
      <c r="G20" s="24"/>
      <c r="H20" s="24"/>
      <c r="I20" s="24">
        <v>2</v>
      </c>
      <c r="J20" s="21"/>
      <c r="K20" s="9">
        <v>0</v>
      </c>
      <c r="L20" s="10">
        <f t="shared" si="1"/>
        <v>0</v>
      </c>
      <c r="M20" s="24">
        <v>93</v>
      </c>
      <c r="N20" s="15">
        <f>26/E20</f>
        <v>0.9285714285714286</v>
      </c>
    </row>
    <row r="21" spans="1:14" s="11" customFormat="1" ht="25" x14ac:dyDescent="0.25">
      <c r="A21" s="22" t="s">
        <v>42</v>
      </c>
      <c r="B21" s="9" t="s">
        <v>45</v>
      </c>
      <c r="C21" s="23" t="s">
        <v>35</v>
      </c>
      <c r="D21" s="9" t="s">
        <v>33</v>
      </c>
      <c r="E21" s="9">
        <v>23</v>
      </c>
      <c r="F21" s="9">
        <v>22</v>
      </c>
      <c r="G21" s="24"/>
      <c r="H21" s="10"/>
      <c r="I21" s="9">
        <v>1</v>
      </c>
      <c r="J21" s="10"/>
      <c r="K21" s="9">
        <v>0</v>
      </c>
      <c r="L21" s="10">
        <f t="shared" si="1"/>
        <v>0</v>
      </c>
      <c r="M21" s="9">
        <v>93</v>
      </c>
      <c r="N21" s="15">
        <f>17/E21</f>
        <v>0.73913043478260865</v>
      </c>
    </row>
    <row r="22" spans="1:14" s="11" customFormat="1" x14ac:dyDescent="0.25">
      <c r="A22" s="22"/>
      <c r="B22" s="9"/>
      <c r="C22" s="23"/>
      <c r="D22" s="9"/>
      <c r="E22" s="9"/>
      <c r="F22" s="9"/>
      <c r="G22" s="24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2"/>
      <c r="B23" s="9"/>
      <c r="C23" s="23"/>
      <c r="D23" s="9"/>
      <c r="E23" s="9"/>
      <c r="F23" s="9"/>
      <c r="G23" s="24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22"/>
      <c r="B24" s="9"/>
      <c r="C24" s="23"/>
      <c r="D24" s="9"/>
      <c r="E24" s="9"/>
      <c r="F24" s="9"/>
      <c r="G24" s="24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245</v>
      </c>
      <c r="F25" s="17">
        <f>SUM(F14:F24)</f>
        <v>230</v>
      </c>
      <c r="G25" s="17">
        <f>SUM(G14:G24)</f>
        <v>0</v>
      </c>
      <c r="H25" s="18">
        <f>SUM(F25:G25)/E25</f>
        <v>0.93877551020408168</v>
      </c>
      <c r="I25" s="17">
        <f t="shared" ref="I25" si="2">(E25-SUM(F25:G25))-K25</f>
        <v>15</v>
      </c>
      <c r="J25" s="18">
        <f t="shared" ref="J25" si="3">I25/E25</f>
        <v>6.1224489795918366E-2</v>
      </c>
      <c r="K25" s="17">
        <f>SUM(K14:K24)</f>
        <v>0</v>
      </c>
      <c r="L25" s="18">
        <f t="shared" ref="L25" si="4">K25/E25</f>
        <v>0</v>
      </c>
      <c r="M25" s="17">
        <f>AVERAGE(M14:M24)</f>
        <v>91.75</v>
      </c>
      <c r="N25" s="19">
        <f>AVERAGE(N14:N24)</f>
        <v>0.86602852239293882</v>
      </c>
    </row>
    <row r="27" spans="1:14" ht="120" customHeight="1" x14ac:dyDescent="0.25">
      <c r="A27" s="37" t="s">
        <v>26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9" spans="1:14" x14ac:dyDescent="0.25">
      <c r="A29" s="12"/>
    </row>
    <row r="30" spans="1:14" ht="13" x14ac:dyDescent="0.3">
      <c r="B30" s="31" t="s">
        <v>27</v>
      </c>
      <c r="C30" s="31"/>
      <c r="D30" s="31"/>
      <c r="G30" s="32" t="s">
        <v>28</v>
      </c>
      <c r="H30" s="32"/>
      <c r="I30" s="32"/>
      <c r="J30" s="32"/>
    </row>
    <row r="31" spans="1:14" ht="62.25" customHeight="1" x14ac:dyDescent="0.25">
      <c r="B31" s="33"/>
      <c r="C31" s="33"/>
      <c r="D31" s="33"/>
      <c r="G31" s="34"/>
      <c r="H31" s="34"/>
      <c r="I31" s="34"/>
      <c r="J31" s="34"/>
    </row>
    <row r="32" spans="1:14" hidden="1" x14ac:dyDescent="0.25">
      <c r="A32" s="27" t="e">
        <v>#REF!</v>
      </c>
      <c r="B32" s="27"/>
      <c r="C32" s="6"/>
      <c r="E32" s="27"/>
      <c r="F32" s="27"/>
      <c r="G32" s="27"/>
      <c r="H32" s="27"/>
    </row>
    <row r="33" spans="2:10" hidden="1" x14ac:dyDescent="0.25"/>
    <row r="34" spans="2:10" ht="45" customHeight="1" x14ac:dyDescent="0.25">
      <c r="B34" s="28" t="str">
        <f>B10</f>
        <v>MCA. EDITH FONSECA GUZMAN</v>
      </c>
      <c r="C34" s="28"/>
      <c r="D34" s="28"/>
      <c r="E34" s="13"/>
      <c r="F34" s="13"/>
      <c r="G34" s="28"/>
      <c r="H34" s="28"/>
      <c r="I34" s="28"/>
      <c r="J34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 xml:space="preserve"> FEBRERO  JUNIO 2025</v>
      </c>
      <c r="M8" s="34"/>
      <c r="N8" s="34"/>
    </row>
    <row r="10" spans="1:14" ht="13" x14ac:dyDescent="0.3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ht="13" x14ac:dyDescent="0.3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MCA. EDITH FONSECA GUZMAN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 xml:space="preserve"> FEBRERO  JUNIO 2025</v>
      </c>
      <c r="M8" s="34"/>
      <c r="N8" s="34"/>
    </row>
    <row r="10" spans="1:14" ht="13" x14ac:dyDescent="0.3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ht="13" x14ac:dyDescent="0.3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MCA. EDITH FONSECA GUZMAN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2025-05-18T16:10:07Z</dcterms:modified>
  <cp:category/>
  <cp:contentStatus/>
</cp:coreProperties>
</file>