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19200" windowHeight="63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3" l="1"/>
  <c r="N20" i="23"/>
  <c r="N19" i="23"/>
  <c r="N18" i="23"/>
  <c r="N17" i="23"/>
  <c r="N16" i="23"/>
  <c r="N15" i="23"/>
  <c r="L21" i="23"/>
  <c r="L20" i="23"/>
  <c r="L19" i="23"/>
  <c r="L18" i="23"/>
  <c r="L17" i="23"/>
  <c r="L16" i="23"/>
  <c r="L15" i="23"/>
  <c r="L14" i="23"/>
  <c r="L18" i="22" l="1"/>
  <c r="L17" i="22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5" i="23"/>
  <c r="M25" i="23"/>
  <c r="K25" i="23"/>
  <c r="G25" i="23"/>
  <c r="F25" i="23"/>
  <c r="B10" i="23"/>
  <c r="B34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5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5" i="23"/>
  <c r="J25" i="23" s="1"/>
  <c r="L25" i="23"/>
  <c r="H25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<sst xmlns="http://schemas.openxmlformats.org/spreadsheetml/2006/main" count="233" uniqueCount="47">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</sst>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34" t="s">
        <v>38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5">
        <v>97</v>
      </c>
      <c r="N14" s="26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9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25">
        <v>82</v>
      </c>
      <c r="N14" s="26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 t="s">
        <v>37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5" zoomScaleNormal="85" zoomScaleSheetLayoutView="100" workbookViewId="0">
      <selection activeCell="O24" sqref="O24"/>
    </sheetView>
  </sheetViews>
  <sheetFormatPr baseColWidth="10" defaultColWidth="11.453125" defaultRowHeight="12.5" x14ac:dyDescent="0.25"/>
  <cols>
    <col min="1" max="1" width="38.54296875" style="1" bestFit="1" customWidth="1"/>
    <col min="2" max="2" width="7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" x14ac:dyDescent="0.25">
      <c r="A14" s="22" t="s">
        <v>39</v>
      </c>
      <c r="B14" s="9" t="s">
        <v>45</v>
      </c>
      <c r="C14" s="23" t="s">
        <v>43</v>
      </c>
      <c r="D14" s="9" t="s">
        <v>33</v>
      </c>
      <c r="E14" s="9">
        <v>20</v>
      </c>
      <c r="F14" s="23">
        <v>19</v>
      </c>
      <c r="G14" s="21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9">
        <v>87</v>
      </c>
      <c r="N14" s="15">
        <v>0.85</v>
      </c>
    </row>
    <row r="15" spans="1:14" s="11" customFormat="1" ht="25" x14ac:dyDescent="0.25">
      <c r="A15" s="22" t="s">
        <v>40</v>
      </c>
      <c r="B15" s="9" t="s">
        <v>45</v>
      </c>
      <c r="C15" s="23" t="s">
        <v>41</v>
      </c>
      <c r="D15" s="9" t="s">
        <v>33</v>
      </c>
      <c r="E15" s="9">
        <v>38</v>
      </c>
      <c r="F15" s="23">
        <v>35</v>
      </c>
      <c r="G15" s="21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89</v>
      </c>
      <c r="N15" s="15">
        <f>30/E15</f>
        <v>0.78947368421052633</v>
      </c>
    </row>
    <row r="16" spans="1:14" s="11" customFormat="1" ht="25" x14ac:dyDescent="0.25">
      <c r="A16" s="22" t="s">
        <v>40</v>
      </c>
      <c r="B16" s="9" t="s">
        <v>46</v>
      </c>
      <c r="C16" s="23" t="s">
        <v>41</v>
      </c>
      <c r="D16" s="9" t="s">
        <v>33</v>
      </c>
      <c r="E16" s="9">
        <v>38</v>
      </c>
      <c r="F16" s="9">
        <v>37</v>
      </c>
      <c r="G16" s="24"/>
      <c r="H16" s="10"/>
      <c r="I16" s="9">
        <v>1</v>
      </c>
      <c r="J16" s="10"/>
      <c r="K16" s="24">
        <v>0</v>
      </c>
      <c r="L16" s="10">
        <f t="shared" si="0"/>
        <v>0</v>
      </c>
      <c r="M16" s="9">
        <v>97</v>
      </c>
      <c r="N16" s="15">
        <f>35/E16</f>
        <v>0.92105263157894735</v>
      </c>
    </row>
    <row r="17" spans="1:14" s="11" customFormat="1" ht="25" x14ac:dyDescent="0.25">
      <c r="A17" s="22" t="s">
        <v>34</v>
      </c>
      <c r="B17" s="9" t="s">
        <v>45</v>
      </c>
      <c r="C17" s="23" t="s">
        <v>35</v>
      </c>
      <c r="D17" s="9" t="s">
        <v>33</v>
      </c>
      <c r="E17" s="24">
        <v>35</v>
      </c>
      <c r="F17" s="9">
        <v>32</v>
      </c>
      <c r="G17" s="24"/>
      <c r="H17" s="10"/>
      <c r="I17" s="9">
        <v>3</v>
      </c>
      <c r="J17" s="10"/>
      <c r="K17" s="24">
        <v>0</v>
      </c>
      <c r="L17" s="10">
        <f t="shared" si="0"/>
        <v>0</v>
      </c>
      <c r="M17" s="9">
        <v>89</v>
      </c>
      <c r="N17" s="15">
        <f>32/35</f>
        <v>0.91428571428571426</v>
      </c>
    </row>
    <row r="18" spans="1:14" s="11" customFormat="1" ht="25" x14ac:dyDescent="0.25">
      <c r="A18" s="22" t="s">
        <v>34</v>
      </c>
      <c r="B18" s="9" t="s">
        <v>46</v>
      </c>
      <c r="C18" s="23" t="s">
        <v>35</v>
      </c>
      <c r="D18" s="9" t="s">
        <v>33</v>
      </c>
      <c r="E18" s="24">
        <v>35</v>
      </c>
      <c r="F18" s="9">
        <v>33</v>
      </c>
      <c r="G18" s="24"/>
      <c r="H18" s="10"/>
      <c r="I18" s="9">
        <v>2</v>
      </c>
      <c r="J18" s="10"/>
      <c r="K18" s="9">
        <v>0</v>
      </c>
      <c r="L18" s="10">
        <f>K18/E18</f>
        <v>0</v>
      </c>
      <c r="M18" s="9">
        <v>93</v>
      </c>
      <c r="N18" s="15">
        <f>30/35</f>
        <v>0.8571428571428571</v>
      </c>
    </row>
    <row r="19" spans="1:14" s="11" customFormat="1" ht="25" x14ac:dyDescent="0.25">
      <c r="A19" s="22" t="s">
        <v>34</v>
      </c>
      <c r="B19" s="9" t="s">
        <v>45</v>
      </c>
      <c r="C19" s="23" t="s">
        <v>36</v>
      </c>
      <c r="D19" s="9" t="s">
        <v>33</v>
      </c>
      <c r="E19" s="24">
        <v>28</v>
      </c>
      <c r="F19" s="24">
        <v>26</v>
      </c>
      <c r="G19" s="24"/>
      <c r="H19" s="24"/>
      <c r="I19" s="24">
        <v>2</v>
      </c>
      <c r="J19" s="21"/>
      <c r="K19" s="9">
        <v>0</v>
      </c>
      <c r="L19" s="10">
        <f t="shared" ref="L19:L21" si="1">K19/E19</f>
        <v>0</v>
      </c>
      <c r="M19" s="24">
        <v>93</v>
      </c>
      <c r="N19" s="15">
        <f>26/E19</f>
        <v>0.9285714285714286</v>
      </c>
    </row>
    <row r="20" spans="1:14" s="11" customFormat="1" ht="25" x14ac:dyDescent="0.25">
      <c r="A20" s="22" t="s">
        <v>34</v>
      </c>
      <c r="B20" s="9" t="s">
        <v>46</v>
      </c>
      <c r="C20" s="23" t="s">
        <v>36</v>
      </c>
      <c r="D20" s="9" t="s">
        <v>33</v>
      </c>
      <c r="E20" s="24">
        <v>28</v>
      </c>
      <c r="F20" s="24">
        <v>26</v>
      </c>
      <c r="G20" s="24"/>
      <c r="H20" s="24"/>
      <c r="I20" s="24">
        <v>2</v>
      </c>
      <c r="J20" s="21"/>
      <c r="K20" s="9">
        <v>0</v>
      </c>
      <c r="L20" s="10">
        <f t="shared" si="1"/>
        <v>0</v>
      </c>
      <c r="M20" s="24">
        <v>93</v>
      </c>
      <c r="N20" s="15">
        <f>26/E20</f>
        <v>0.9285714285714286</v>
      </c>
    </row>
    <row r="21" spans="1:14" s="11" customFormat="1" ht="25" x14ac:dyDescent="0.25">
      <c r="A21" s="22" t="s">
        <v>42</v>
      </c>
      <c r="B21" s="9" t="s">
        <v>45</v>
      </c>
      <c r="C21" s="23" t="s">
        <v>35</v>
      </c>
      <c r="D21" s="9" t="s">
        <v>33</v>
      </c>
      <c r="E21" s="9">
        <v>23</v>
      </c>
      <c r="F21" s="9">
        <v>22</v>
      </c>
      <c r="G21" s="24"/>
      <c r="H21" s="10"/>
      <c r="I21" s="9">
        <v>1</v>
      </c>
      <c r="J21" s="10"/>
      <c r="K21" s="9">
        <v>0</v>
      </c>
      <c r="L21" s="10">
        <f t="shared" si="1"/>
        <v>0</v>
      </c>
      <c r="M21" s="9">
        <v>93</v>
      </c>
      <c r="N21" s="15">
        <f>17/E21</f>
        <v>0.73913043478260865</v>
      </c>
    </row>
    <row r="22" spans="1:14" s="11" customFormat="1" x14ac:dyDescent="0.25">
      <c r="A22" s="22"/>
      <c r="B22" s="9"/>
      <c r="C22" s="23"/>
      <c r="D22" s="9"/>
      <c r="E22" s="9"/>
      <c r="F22" s="9"/>
      <c r="G22" s="24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2"/>
      <c r="B23" s="9"/>
      <c r="C23" s="23"/>
      <c r="D23" s="9"/>
      <c r="E23" s="9"/>
      <c r="F23" s="9"/>
      <c r="G23" s="24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2"/>
      <c r="B24" s="9"/>
      <c r="C24" s="23"/>
      <c r="D24" s="9"/>
      <c r="E24" s="9"/>
      <c r="F24" s="9"/>
      <c r="G24" s="24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245</v>
      </c>
      <c r="F25" s="17">
        <f>SUM(F14:F24)</f>
        <v>230</v>
      </c>
      <c r="G25" s="17">
        <f>SUM(G14:G24)</f>
        <v>0</v>
      </c>
      <c r="H25" s="18">
        <f>SUM(F25:G25)/E25</f>
        <v>0.93877551020408168</v>
      </c>
      <c r="I25" s="17">
        <f t="shared" ref="I25" si="2">(E25-SUM(F25:G25))-K25</f>
        <v>15</v>
      </c>
      <c r="J25" s="18">
        <f t="shared" ref="J25" si="3">I25/E25</f>
        <v>6.1224489795918366E-2</v>
      </c>
      <c r="K25" s="17">
        <f>SUM(K14:K24)</f>
        <v>0</v>
      </c>
      <c r="L25" s="18">
        <f t="shared" ref="L25" si="4">K25/E25</f>
        <v>0</v>
      </c>
      <c r="M25" s="17">
        <f>AVERAGE(M14:M24)</f>
        <v>91.75</v>
      </c>
      <c r="N25" s="19">
        <f>AVERAGE(N14:N24)</f>
        <v>0.86602852239293882</v>
      </c>
    </row>
    <row r="27" spans="1:14" ht="120" customHeight="1" x14ac:dyDescent="0.25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5">
      <c r="A29" s="12"/>
    </row>
    <row r="30" spans="1:14" ht="13" x14ac:dyDescent="0.3">
      <c r="B30" s="31" t="s">
        <v>27</v>
      </c>
      <c r="C30" s="31"/>
      <c r="D30" s="31"/>
      <c r="G30" s="32" t="s">
        <v>28</v>
      </c>
      <c r="H30" s="32"/>
      <c r="I30" s="32"/>
      <c r="J30" s="32"/>
    </row>
    <row r="31" spans="1:14" ht="62.25" customHeight="1" x14ac:dyDescent="0.25">
      <c r="B31" s="33"/>
      <c r="C31" s="33"/>
      <c r="D31" s="33"/>
      <c r="G31" s="34"/>
      <c r="H31" s="34"/>
      <c r="I31" s="34"/>
      <c r="J31" s="34"/>
    </row>
    <row r="32" spans="1:14" hidden="1" x14ac:dyDescent="0.25">
      <c r="A32" s="27" t="e">
        <v>#REF!</v>
      </c>
      <c r="B32" s="27"/>
      <c r="C32" s="6"/>
      <c r="E32" s="27"/>
      <c r="F32" s="27"/>
      <c r="G32" s="27"/>
      <c r="H32" s="27"/>
    </row>
    <row r="33" spans="2:10" hidden="1" x14ac:dyDescent="0.25"/>
    <row r="34" spans="2:10" ht="45" customHeight="1" x14ac:dyDescent="0.25">
      <c r="B34" s="28" t="str">
        <f>B10</f>
        <v>MCA. EDITH FONSECA GUZMAN</v>
      </c>
      <c r="C34" s="28"/>
      <c r="D34" s="28"/>
      <c r="E34" s="13"/>
      <c r="F34" s="13"/>
      <c r="G34" s="28"/>
      <c r="H34" s="28"/>
      <c r="I34" s="28"/>
      <c r="J34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2025-05-18T16:10:07Z</dcterms:modified>
  <cp:category/>
  <cp:contentStatus/>
</cp:coreProperties>
</file>