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CB74621D-680C-49CC-B061-927299C46C1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HSI" sheetId="3" r:id="rId1"/>
    <sheet name="FYEP-B" sheetId="4" r:id="rId2"/>
    <sheet name="FYEP" sheetId="6" r:id="rId3"/>
    <sheet name="TS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4" l="1"/>
  <c r="P60" i="4"/>
  <c r="O60" i="4"/>
  <c r="N60" i="4"/>
  <c r="M60" i="4"/>
  <c r="K60" i="4"/>
  <c r="J60" i="4" l="1"/>
  <c r="K64" i="3" l="1"/>
  <c r="J64" i="3"/>
  <c r="J65" i="3"/>
  <c r="B13" i="7"/>
  <c r="B14" i="7"/>
  <c r="B15" i="7"/>
  <c r="B16" i="7"/>
  <c r="B17" i="7"/>
  <c r="Q12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Q15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9" i="3"/>
  <c r="O62" i="4"/>
  <c r="N62" i="4"/>
  <c r="M62" i="4"/>
  <c r="L61" i="4"/>
  <c r="M61" i="4"/>
  <c r="N61" i="4"/>
  <c r="O61" i="4"/>
  <c r="L62" i="4"/>
  <c r="K62" i="4"/>
  <c r="K61" i="4"/>
  <c r="J62" i="4"/>
  <c r="J61" i="4"/>
  <c r="Q11" i="4"/>
  <c r="Q13" i="4"/>
  <c r="Q14" i="4"/>
  <c r="Q10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B10" i="4"/>
  <c r="Q38" i="4"/>
  <c r="P17" i="6"/>
  <c r="P16" i="6"/>
  <c r="P15" i="6"/>
  <c r="P14" i="6"/>
  <c r="P13" i="6"/>
  <c r="P12" i="6"/>
  <c r="P11" i="6"/>
  <c r="P10" i="6"/>
  <c r="P9" i="6"/>
  <c r="Q60" i="4"/>
  <c r="Q62" i="4"/>
  <c r="Q61" i="4"/>
  <c r="P62" i="4"/>
  <c r="P61" i="4"/>
  <c r="B11" i="4" l="1"/>
  <c r="B10" i="7"/>
  <c r="B11" i="7" s="1"/>
  <c r="B12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4" i="4"/>
  <c r="O64" i="4"/>
  <c r="N64" i="4"/>
  <c r="M64" i="4"/>
  <c r="L64" i="4"/>
  <c r="K64" i="4"/>
  <c r="P63" i="4"/>
  <c r="O63" i="4"/>
  <c r="N63" i="4"/>
  <c r="M63" i="4"/>
  <c r="L63" i="4"/>
  <c r="K63" i="4"/>
  <c r="J63" i="4"/>
  <c r="B39" i="4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O66" i="3"/>
  <c r="N66" i="3"/>
  <c r="M66" i="3"/>
  <c r="L66" i="3"/>
  <c r="K66" i="3"/>
  <c r="K67" i="3" s="1"/>
  <c r="J66" i="3"/>
  <c r="J67" i="3" s="1"/>
  <c r="O65" i="3"/>
  <c r="O68" i="3" s="1"/>
  <c r="N65" i="3"/>
  <c r="N68" i="3" s="1"/>
  <c r="M65" i="3"/>
  <c r="M68" i="3" s="1"/>
  <c r="L65" i="3"/>
  <c r="L68" i="3" s="1"/>
  <c r="K65" i="3"/>
  <c r="K68" i="3" s="1"/>
  <c r="J68" i="3"/>
  <c r="O64" i="3"/>
  <c r="O67" i="3" s="1"/>
  <c r="N64" i="3"/>
  <c r="N67" i="3" s="1"/>
  <c r="M64" i="3"/>
  <c r="M67" i="3" s="1"/>
  <c r="L64" i="3"/>
  <c r="L67" i="3" s="1"/>
  <c r="B10" i="3"/>
  <c r="B11" i="3" s="1"/>
  <c r="B12" i="3" s="1"/>
  <c r="Q66" i="3"/>
  <c r="B13" i="3" l="1"/>
  <c r="B14" i="3" s="1"/>
  <c r="B15" i="3" s="1"/>
  <c r="B16" i="3" s="1"/>
  <c r="B17" i="3" s="1"/>
  <c r="B18" i="3" s="1"/>
  <c r="B19" i="3" s="1"/>
  <c r="B20" i="3" s="1"/>
  <c r="B21" i="3" s="1"/>
  <c r="B14" i="6"/>
  <c r="B15" i="6" s="1"/>
  <c r="B16" i="6" s="1"/>
  <c r="B17" i="6" s="1"/>
  <c r="P59" i="6"/>
  <c r="M61" i="6"/>
  <c r="O61" i="6"/>
  <c r="P57" i="6"/>
  <c r="P60" i="6" s="1"/>
  <c r="P58" i="6"/>
  <c r="P61" i="6" s="1"/>
  <c r="J64" i="4"/>
  <c r="Q64" i="4"/>
  <c r="Q64" i="3"/>
  <c r="Q67" i="3" s="1"/>
  <c r="Q65" i="3"/>
  <c r="Q68" i="3" s="1"/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8" i="6"/>
  <c r="B49" i="6" s="1"/>
  <c r="B50" i="6" s="1"/>
  <c r="B51" i="6" s="1"/>
  <c r="B52" i="6" s="1"/>
  <c r="B53" i="6" s="1"/>
  <c r="B54" i="6" s="1"/>
  <c r="B55" i="6" s="1"/>
  <c r="B56" i="6" s="1"/>
  <c r="Q63" i="4"/>
  <c r="P10" i="7"/>
  <c r="P11" i="7"/>
  <c r="P12" i="7"/>
  <c r="P13" i="7"/>
  <c r="P14" i="7"/>
  <c r="P15" i="7"/>
  <c r="P16" i="7"/>
  <c r="P17" i="7"/>
  <c r="P66" i="7"/>
  <c r="P63" i="7"/>
  <c r="P65" i="7"/>
  <c r="P9" i="7"/>
  <c r="P64" i="7"/>
  <c r="P67" i="7"/>
</calcChain>
</file>

<file path=xl/sharedStrings.xml><?xml version="1.0" encoding="utf-8"?>
<sst xmlns="http://schemas.openxmlformats.org/spreadsheetml/2006/main" count="262" uniqueCount="171">
  <si>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</si>
  <si>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</si>
  <si>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</si>
  <si>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</si>
  <si>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</si>
  <si>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</si>
  <si>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</si>
  <si>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</si>
  <si>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</si>
  <si>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</si>
  <si>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</si>
  <si>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</si>
  <si>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</si>
  <si>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</si>
  <si>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</si>
  <si>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</si>
  <si>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</si>
  <si>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</si>
  <si>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</si>
  <si>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</si>
  <si>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</si>
  <si>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</si>
  <si>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</si>
  <si>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</si>
  <si>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</si>
  <si>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</si>
  <si>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HERRERA MIROS KENIA PAOLA</t>
  </si>
  <si>
    <t>MAYA SEBA JORGE</t>
  </si>
  <si>
    <t>SANCHEZ MARTINEZ ANA KAREN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</si>
  <si>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</si>
  <si>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</si>
  <si>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</si>
  <si>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</si>
  <si>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</si>
  <si>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</si>
  <si>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</si>
  <si>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</si>
  <si>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</si>
  <si>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SOTELO GRANDA GUMA JARETH</t>
  </si>
  <si>
    <t>231U0682</t>
  </si>
  <si>
    <t>211U0101</t>
  </si>
  <si>
    <t>801-A</t>
  </si>
  <si>
    <t>AGUILAR GOMEZ GERMAN</t>
  </si>
  <si>
    <t>211U0067</t>
  </si>
  <si>
    <t>221U0087</t>
  </si>
  <si>
    <t>221U0083</t>
  </si>
  <si>
    <t>ANTEMATE AREVALO RAFEL DE JESUS</t>
  </si>
  <si>
    <t>CRUZ JUAREZ ALONDRA</t>
  </si>
  <si>
    <t>CRUZ MARCIAL LILIANA ARLET</t>
  </si>
  <si>
    <t>GALINDO CATEMAXCA MAYBETH</t>
  </si>
  <si>
    <t>LLANOS CHIPOL FRIDA SOFIA</t>
  </si>
  <si>
    <t>LOPEZ COTA KATHYA NINEL</t>
  </si>
  <si>
    <t>MARCE HIPOLITO JOSUE JORGE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</si>
  <si>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</si>
  <si>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</si>
  <si>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</si>
  <si>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</si>
  <si>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</si>
  <si>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</si>
  <si>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</si>
  <si>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</si>
  <si>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</si>
  <si>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</si>
  <si>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</si>
  <si>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</si>
  <si>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</si>
  <si>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</si>
  <si>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</si>
  <si>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</si>
  <si>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</si>
  <si>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</si>
  <si>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</si>
  <si>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</si>
  <si>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</si>
  <si>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</si>
  <si>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</si>
  <si>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</si>
  <si>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</si>
  <si>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</si>
  <si>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</si>
  <si>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FORMULACION Y EVALUACION DE PROYECTOS</t>
  </si>
  <si>
    <t>CAMPOS GABINO RODRIGO</t>
  </si>
  <si>
    <t>211U0071</t>
  </si>
  <si>
    <t>CHIGO MARTINEZ JORGE DAVID</t>
  </si>
  <si>
    <t>211U0077</t>
  </si>
  <si>
    <t>GOMEZ GOLPE JENIFER</t>
  </si>
  <si>
    <t>FEBRERO-JUNIO 2025</t>
  </si>
  <si>
    <t>FORMULACION Y EVALUACIÓN DE PROYECTOS</t>
  </si>
  <si>
    <t>801-B</t>
  </si>
  <si>
    <t>FEBRERO-JUNIO  2025</t>
  </si>
  <si>
    <t>ANTEMATE VELASCO LIZBETH</t>
  </si>
  <si>
    <t>211U0068</t>
  </si>
  <si>
    <t>211U0075</t>
  </si>
  <si>
    <t>TOTO CHAMPALA IDANIA RUBI</t>
  </si>
  <si>
    <t>ROSAS AGUILERA EMMANUEL</t>
  </si>
  <si>
    <t>PUCHETA PUCHETA CESAR YERAY</t>
  </si>
  <si>
    <t>MENDOZA MARTINEZ JOSSELIN</t>
  </si>
  <si>
    <t>FIGUEROA GOMEZ MA. FERNANDA</t>
  </si>
  <si>
    <t>CHIGUIL PEREZ AURORA</t>
  </si>
  <si>
    <t>CHAPOL PONCIANO ROSA ISELA</t>
  </si>
  <si>
    <t>211U0078</t>
  </si>
  <si>
    <t>211U0085</t>
  </si>
  <si>
    <t>LINARES MIL FATIMA</t>
  </si>
  <si>
    <t>211U0605</t>
  </si>
  <si>
    <t>211U0505</t>
  </si>
  <si>
    <t>211U0109</t>
  </si>
  <si>
    <t>211U0121</t>
  </si>
  <si>
    <t>HIGIENE Y SEGURIDAD INDUSTRIAL</t>
  </si>
  <si>
    <t>401-B</t>
  </si>
  <si>
    <t>231U0007</t>
  </si>
  <si>
    <t>231U0008</t>
  </si>
  <si>
    <t>231U0015</t>
  </si>
  <si>
    <t>231U0019</t>
  </si>
  <si>
    <t>231U0022</t>
  </si>
  <si>
    <t>231U0024</t>
  </si>
  <si>
    <t>231U0028</t>
  </si>
  <si>
    <t>231U0031</t>
  </si>
  <si>
    <t>231U0038</t>
  </si>
  <si>
    <t>ABSALON ABRAJAM JOSE ARMANDO</t>
  </si>
  <si>
    <t>AGUILAR 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</si>
  <si>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</si>
  <si>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</si>
  <si>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</si>
  <si>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</si>
  <si>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</si>
  <si>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</si>
  <si>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</si>
  <si>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</si>
  <si>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IXBA LAZCANO FELIPE</t>
  </si>
  <si>
    <t>MARTINEZ BARCENAS EMMANUEL</t>
  </si>
  <si>
    <t>ORTIZ CAMACHO ZURIEL ALEXANDER</t>
  </si>
  <si>
    <t>POLITO COBAXIN YULIANA</t>
  </si>
  <si>
    <t>POLITO IXTEPAN IVANIA YAMILA</t>
  </si>
  <si>
    <t>PUCHETA PELAYO ESTRELLA ARLETE</t>
  </si>
  <si>
    <t>RAMIREZ ALEGRIA MARCO ANTONIO</t>
  </si>
  <si>
    <t>REYES PAXTIAN UZZIEL</t>
  </si>
  <si>
    <t>SANCHEZ MULATO MIGUEL ANGEL</t>
  </si>
  <si>
    <t>SANCHEZ SINTA FLORISSA</t>
  </si>
  <si>
    <t>VELAZQUEZ BAXIN ERICK RAUL</t>
  </si>
  <si>
    <t>VICENTE BONFIL CITLALI DEL CARMEN</t>
  </si>
  <si>
    <t>VILLEGAS CHIGO MARIO NESTOR</t>
  </si>
  <si>
    <t>231U0622</t>
  </si>
  <si>
    <t>231U0664</t>
  </si>
  <si>
    <t>231U0584</t>
  </si>
  <si>
    <t>231U0046</t>
  </si>
  <si>
    <t>MEZO XOLO JESUS ALBERTO</t>
  </si>
  <si>
    <t>231U0049</t>
  </si>
  <si>
    <t>MIROS LUCHO BENITO</t>
  </si>
  <si>
    <t>231U0050</t>
  </si>
  <si>
    <t>MIXTEGA ALTAMIRANO JANNET ARELY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</si>
  <si>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</si>
  <si>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</si>
  <si>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</si>
  <si>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</si>
  <si>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</si>
  <si>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</si>
  <si>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</si>
  <si>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</si>
  <si>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</si>
  <si>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</si>
  <si>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</si>
  <si>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</si>
  <si>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</si>
  <si>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TON L0PEZ MARIA FERNANDA</t>
  </si>
  <si>
    <t>CRUZ DOMINGUEZ IRVIN</t>
  </si>
  <si>
    <t>CHIGO ALFONSO DAMARIS AZENETH</t>
  </si>
  <si>
    <t>211U0660</t>
  </si>
  <si>
    <t>JARAMILLO CATEMAXCA ARLET</t>
  </si>
  <si>
    <t xml:space="preserve">TEMAS SELECTOS DE CALIDAD </t>
  </si>
  <si>
    <t>211U0081</t>
  </si>
  <si>
    <t xml:space="preserve">HILARIO HERNANDEZ JOSE ARMANDO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</si>
</sst>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1" xfId="0" applyFont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68</xdr:row>
      <xdr:rowOff>147205</xdr:rowOff>
    </xdr:from>
    <xdr:to>
      <xdr:col>12</xdr:col>
      <xdr:colOff>296686</xdr:colOff>
      <xdr:row>70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65</xdr:row>
      <xdr:rowOff>25977</xdr:rowOff>
    </xdr:from>
    <xdr:to>
      <xdr:col>12</xdr:col>
      <xdr:colOff>374618</xdr:colOff>
      <xdr:row>67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72"/>
  <sheetViews>
    <sheetView topLeftCell="A60" zoomScale="150" zoomScaleNormal="150" workbookViewId="0">
      <selection activeCell="N37" sqref="N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21"/>
      <c r="Q2" s="2"/>
      <c r="R2" s="2"/>
    </row>
    <row r="3" spans="2:21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8"/>
      <c r="Q3" s="1"/>
      <c r="R3" s="1"/>
    </row>
    <row r="4" spans="2:21" x14ac:dyDescent="0.25">
      <c r="C4" t="s">
        <v>0</v>
      </c>
      <c r="D4" s="47" t="s">
        <v>107</v>
      </c>
      <c r="E4" s="47"/>
      <c r="F4" s="47"/>
      <c r="G4" s="47"/>
      <c r="I4" t="s">
        <v>1</v>
      </c>
      <c r="J4" s="48" t="s">
        <v>108</v>
      </c>
      <c r="K4" s="48"/>
      <c r="M4" t="s">
        <v>2</v>
      </c>
      <c r="N4" s="49">
        <v>45812</v>
      </c>
      <c r="O4" s="49"/>
      <c r="P4" s="2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8" t="s">
        <v>89</v>
      </c>
      <c r="E6" s="48"/>
      <c r="F6" s="48"/>
      <c r="G6" s="48"/>
      <c r="I6" s="34" t="s">
        <v>22</v>
      </c>
      <c r="J6" s="34"/>
      <c r="K6" s="50" t="s">
        <v>25</v>
      </c>
      <c r="L6" s="50"/>
      <c r="M6" s="50"/>
      <c r="N6" s="50"/>
      <c r="O6" s="50"/>
      <c r="P6" s="1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6"/>
      <c r="T8" s="16"/>
      <c r="U8" s="16"/>
    </row>
    <row r="9" spans="2:21" x14ac:dyDescent="0.25">
      <c r="B9" s="6">
        <v>1</v>
      </c>
      <c r="C9" s="6" t="s">
        <v>109</v>
      </c>
      <c r="D9" s="44" t="s">
        <v>118</v>
      </c>
      <c r="E9" s="44"/>
      <c r="F9" s="44"/>
      <c r="G9" s="44"/>
      <c r="H9" s="44"/>
      <c r="I9" s="44"/>
      <c r="J9" s="24">
        <v>0</v>
      </c>
      <c r="K9" s="24">
        <v>0</v>
      </c>
      <c r="L9" s="24">
        <v>0</v>
      </c>
      <c r="M9" s="4">
        <v>0</v>
      </c>
      <c r="N9" s="31">
        <v>0</v>
      </c>
      <c r="O9" s="4">
        <v>0</v>
      </c>
      <c r="P9" s="4">
        <v>0</v>
      </c>
      <c r="Q9" s="10">
        <f>(J9+K9+L9+M9+N9+O9+P9)/7</f>
        <v>0</v>
      </c>
    </row>
    <row r="10" spans="2:21" x14ac:dyDescent="0.25">
      <c r="B10" s="6">
        <f>B9+1</f>
        <v>2</v>
      </c>
      <c r="C10" s="6" t="s">
        <v>110</v>
      </c>
      <c r="D10" s="33" t="s">
        <v>119</v>
      </c>
      <c r="E10" s="33"/>
      <c r="F10" s="33"/>
      <c r="G10" s="33"/>
      <c r="H10" s="33"/>
      <c r="I10" s="33"/>
      <c r="J10" s="4">
        <v>72</v>
      </c>
      <c r="K10" s="4">
        <v>83</v>
      </c>
      <c r="L10" s="4">
        <v>74</v>
      </c>
      <c r="M10" s="24">
        <v>0</v>
      </c>
      <c r="N10" s="24">
        <v>0</v>
      </c>
      <c r="O10" s="4">
        <v>0</v>
      </c>
      <c r="P10" s="4">
        <v>0</v>
      </c>
      <c r="Q10" s="10">
        <f t="shared" ref="Q10:Q36" si="0">(J10+K10+L10+M10+N10+O10+P10)/7</f>
        <v>32.714285714285715</v>
      </c>
      <c r="S10" s="16"/>
      <c r="T10" s="16"/>
      <c r="U10" s="17"/>
    </row>
    <row r="11" spans="2:21" x14ac:dyDescent="0.25">
      <c r="B11" s="6">
        <f t="shared" ref="B11:B44" si="1">B10+1</f>
        <v>3</v>
      </c>
      <c r="C11" s="6" t="s">
        <v>111</v>
      </c>
      <c r="D11" s="33" t="s">
        <v>120</v>
      </c>
      <c r="E11" s="33"/>
      <c r="F11" s="33"/>
      <c r="G11" s="33"/>
      <c r="H11" s="33"/>
      <c r="I11" s="33"/>
      <c r="J11" s="24">
        <v>0</v>
      </c>
      <c r="K11" s="24">
        <v>0</v>
      </c>
      <c r="L11" s="24">
        <v>0</v>
      </c>
      <c r="M11" s="24">
        <v>0</v>
      </c>
      <c r="N11" s="4">
        <v>82</v>
      </c>
      <c r="O11" s="4">
        <v>0</v>
      </c>
      <c r="P11" s="4">
        <v>0</v>
      </c>
      <c r="Q11" s="10">
        <f t="shared" si="0"/>
        <v>11.714285714285714</v>
      </c>
      <c r="S11" s="16"/>
      <c r="T11" s="16"/>
      <c r="U11" s="16"/>
    </row>
    <row r="12" spans="2:21" x14ac:dyDescent="0.25">
      <c r="B12" s="6">
        <f t="shared" si="1"/>
        <v>4</v>
      </c>
      <c r="C12" s="6" t="s">
        <v>112</v>
      </c>
      <c r="D12" s="32" t="s">
        <v>121</v>
      </c>
      <c r="E12" s="32"/>
      <c r="F12" s="32"/>
      <c r="G12" s="32"/>
      <c r="H12" s="32"/>
      <c r="I12" s="32"/>
      <c r="J12" s="4">
        <v>76</v>
      </c>
      <c r="K12" s="4">
        <v>77</v>
      </c>
      <c r="L12" s="24">
        <v>0</v>
      </c>
      <c r="M12" s="4">
        <v>75</v>
      </c>
      <c r="N12" s="24">
        <v>0</v>
      </c>
      <c r="O12" s="4">
        <v>0</v>
      </c>
      <c r="P12" s="4">
        <v>0</v>
      </c>
      <c r="Q12" s="10">
        <f t="shared" si="0"/>
        <v>32.571428571428569</v>
      </c>
    </row>
    <row r="13" spans="2:21" x14ac:dyDescent="0.25">
      <c r="B13" s="6">
        <f t="shared" si="1"/>
        <v>5</v>
      </c>
      <c r="C13" s="6" t="s">
        <v>141</v>
      </c>
      <c r="D13" s="44" t="s">
        <v>122</v>
      </c>
      <c r="E13" s="44"/>
      <c r="F13" s="44"/>
      <c r="G13" s="44"/>
      <c r="H13" s="44"/>
      <c r="I13" s="44"/>
      <c r="J13" s="24">
        <v>0</v>
      </c>
      <c r="K13" s="24">
        <v>0</v>
      </c>
      <c r="L13" s="4">
        <v>0</v>
      </c>
      <c r="M13" s="4">
        <v>0</v>
      </c>
      <c r="N13" s="31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113</v>
      </c>
      <c r="D14" s="33" t="s">
        <v>123</v>
      </c>
      <c r="E14" s="33"/>
      <c r="F14" s="33"/>
      <c r="G14" s="33"/>
      <c r="H14" s="33"/>
      <c r="I14" s="33"/>
      <c r="J14" s="4">
        <v>79</v>
      </c>
      <c r="K14" s="4">
        <v>87</v>
      </c>
      <c r="L14" s="4">
        <v>78</v>
      </c>
      <c r="M14" s="24">
        <v>0</v>
      </c>
      <c r="N14" s="24">
        <v>0</v>
      </c>
      <c r="O14" s="4">
        <v>0</v>
      </c>
      <c r="P14" s="4">
        <v>0</v>
      </c>
      <c r="Q14" s="10">
        <f t="shared" si="0"/>
        <v>34.857142857142854</v>
      </c>
    </row>
    <row r="15" spans="2:21" x14ac:dyDescent="0.25">
      <c r="B15" s="6">
        <f t="shared" si="1"/>
        <v>7</v>
      </c>
      <c r="C15" s="6" t="s">
        <v>114</v>
      </c>
      <c r="D15" s="32" t="s">
        <v>124</v>
      </c>
      <c r="E15" s="32"/>
      <c r="F15" s="32"/>
      <c r="G15" s="32"/>
      <c r="H15" s="32"/>
      <c r="I15" s="32"/>
      <c r="J15" s="4">
        <v>73</v>
      </c>
      <c r="K15" s="4">
        <v>90</v>
      </c>
      <c r="L15" s="4">
        <v>75</v>
      </c>
      <c r="M15" s="4">
        <v>71</v>
      </c>
      <c r="N15" s="4">
        <v>81</v>
      </c>
      <c r="O15" s="4">
        <v>0</v>
      </c>
      <c r="P15" s="4">
        <v>0</v>
      </c>
      <c r="Q15" s="10">
        <f t="shared" si="0"/>
        <v>55.714285714285715</v>
      </c>
    </row>
    <row r="16" spans="2:21" x14ac:dyDescent="0.25">
      <c r="B16" s="6">
        <f t="shared" si="1"/>
        <v>8</v>
      </c>
      <c r="C16" s="6" t="s">
        <v>115</v>
      </c>
      <c r="D16" s="32" t="s">
        <v>125</v>
      </c>
      <c r="E16" s="32"/>
      <c r="F16" s="32"/>
      <c r="G16" s="32"/>
      <c r="H16" s="32"/>
      <c r="I16" s="32"/>
      <c r="J16" s="24">
        <v>0</v>
      </c>
      <c r="K16" s="4">
        <v>75</v>
      </c>
      <c r="L16" s="24">
        <v>0</v>
      </c>
      <c r="M16" s="24">
        <v>0</v>
      </c>
      <c r="N16" s="24">
        <v>0</v>
      </c>
      <c r="O16" s="4">
        <v>0</v>
      </c>
      <c r="P16" s="4">
        <v>0</v>
      </c>
      <c r="Q16" s="10">
        <f t="shared" si="0"/>
        <v>10.714285714285714</v>
      </c>
    </row>
    <row r="17" spans="2:20" x14ac:dyDescent="0.25">
      <c r="B17" s="6">
        <f t="shared" si="1"/>
        <v>9</v>
      </c>
      <c r="C17" s="6" t="s">
        <v>116</v>
      </c>
      <c r="D17" s="32" t="s">
        <v>126</v>
      </c>
      <c r="E17" s="32"/>
      <c r="F17" s="32"/>
      <c r="G17" s="32"/>
      <c r="H17" s="32"/>
      <c r="I17" s="32"/>
      <c r="J17" s="4">
        <v>74</v>
      </c>
      <c r="K17" s="4">
        <v>87</v>
      </c>
      <c r="L17" s="4">
        <v>70</v>
      </c>
      <c r="M17" s="24">
        <v>0</v>
      </c>
      <c r="N17" s="4">
        <v>79</v>
      </c>
      <c r="O17" s="4">
        <v>0</v>
      </c>
      <c r="P17" s="4">
        <v>0</v>
      </c>
      <c r="Q17" s="10">
        <f t="shared" si="0"/>
        <v>44.285714285714285</v>
      </c>
    </row>
    <row r="18" spans="2:20" x14ac:dyDescent="0.25">
      <c r="B18" s="6">
        <f t="shared" si="1"/>
        <v>10</v>
      </c>
      <c r="C18" s="6" t="s">
        <v>142</v>
      </c>
      <c r="D18" s="44" t="s">
        <v>127</v>
      </c>
      <c r="E18" s="44"/>
      <c r="F18" s="44"/>
      <c r="G18" s="44"/>
      <c r="H18" s="44"/>
      <c r="I18" s="44"/>
      <c r="J18" s="24">
        <v>0</v>
      </c>
      <c r="K18" s="24">
        <v>0</v>
      </c>
      <c r="L18" s="24">
        <v>0</v>
      </c>
      <c r="M18" s="4">
        <v>0</v>
      </c>
      <c r="N18" s="31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143</v>
      </c>
      <c r="D19" s="32" t="s">
        <v>170</v>
      </c>
      <c r="E19" s="32"/>
      <c r="F19" s="32"/>
      <c r="G19" s="32"/>
      <c r="H19" s="32"/>
      <c r="I19" s="32"/>
      <c r="J19" s="30">
        <v>0</v>
      </c>
      <c r="K19" s="24">
        <v>0</v>
      </c>
      <c r="L19" s="24">
        <v>0</v>
      </c>
      <c r="M19" s="24">
        <v>0</v>
      </c>
      <c r="N19" s="4">
        <v>82</v>
      </c>
      <c r="O19" s="4">
        <v>0</v>
      </c>
      <c r="P19" s="4">
        <v>0</v>
      </c>
      <c r="Q19" s="10">
        <f t="shared" si="0"/>
        <v>11.714285714285714</v>
      </c>
    </row>
    <row r="20" spans="2:20" x14ac:dyDescent="0.25">
      <c r="B20" s="6">
        <f t="shared" si="1"/>
        <v>12</v>
      </c>
      <c r="C20" s="6" t="s">
        <v>117</v>
      </c>
      <c r="D20" s="33" t="s">
        <v>128</v>
      </c>
      <c r="E20" s="33"/>
      <c r="F20" s="33"/>
      <c r="G20" s="33"/>
      <c r="H20" s="33"/>
      <c r="I20" s="33"/>
      <c r="J20" s="24">
        <v>0</v>
      </c>
      <c r="K20" s="4">
        <v>74</v>
      </c>
      <c r="L20" s="24">
        <v>0</v>
      </c>
      <c r="M20" s="24">
        <v>0</v>
      </c>
      <c r="N20" s="4">
        <v>73</v>
      </c>
      <c r="O20" s="4">
        <v>0</v>
      </c>
      <c r="P20" s="4">
        <v>0</v>
      </c>
      <c r="Q20" s="10">
        <f t="shared" si="0"/>
        <v>21</v>
      </c>
    </row>
    <row r="21" spans="2:20" x14ac:dyDescent="0.25">
      <c r="B21" s="6">
        <f t="shared" si="1"/>
        <v>13</v>
      </c>
      <c r="C21" s="6" t="s">
        <v>144</v>
      </c>
      <c r="D21" s="33" t="s">
        <v>129</v>
      </c>
      <c r="E21" s="33"/>
      <c r="F21" s="33"/>
      <c r="G21" s="33"/>
      <c r="H21" s="33"/>
      <c r="I21" s="33"/>
      <c r="J21" s="4">
        <v>75</v>
      </c>
      <c r="K21" s="4">
        <v>84</v>
      </c>
      <c r="L21" s="4">
        <v>74</v>
      </c>
      <c r="M21" s="31">
        <v>0</v>
      </c>
      <c r="N21" s="31">
        <v>0</v>
      </c>
      <c r="O21" s="4">
        <v>0</v>
      </c>
      <c r="P21" s="4">
        <v>0</v>
      </c>
      <c r="Q21" s="10">
        <f t="shared" si="0"/>
        <v>33.285714285714285</v>
      </c>
    </row>
    <row r="22" spans="2:20" x14ac:dyDescent="0.25">
      <c r="B22" s="6">
        <f t="shared" si="1"/>
        <v>14</v>
      </c>
      <c r="C22" s="6" t="s">
        <v>146</v>
      </c>
      <c r="D22" s="32" t="s">
        <v>145</v>
      </c>
      <c r="E22" s="32"/>
      <c r="F22" s="32"/>
      <c r="G22" s="32"/>
      <c r="H22" s="32"/>
      <c r="I22" s="32"/>
      <c r="J22" s="24">
        <v>0</v>
      </c>
      <c r="K22" s="29">
        <v>0</v>
      </c>
      <c r="L22" s="24">
        <v>0</v>
      </c>
      <c r="M22" s="24">
        <v>0</v>
      </c>
      <c r="N22" s="4">
        <v>73</v>
      </c>
      <c r="O22" s="4">
        <v>0</v>
      </c>
      <c r="P22" s="4">
        <v>0</v>
      </c>
      <c r="Q22" s="10">
        <f t="shared" si="0"/>
        <v>10.428571428571429</v>
      </c>
    </row>
    <row r="23" spans="2:20" x14ac:dyDescent="0.25">
      <c r="B23" s="6">
        <f t="shared" si="1"/>
        <v>15</v>
      </c>
      <c r="C23" s="6" t="s">
        <v>148</v>
      </c>
      <c r="D23" s="33" t="s">
        <v>147</v>
      </c>
      <c r="E23" s="33"/>
      <c r="F23" s="33"/>
      <c r="G23" s="33"/>
      <c r="H23" s="33"/>
      <c r="I23" s="33"/>
      <c r="J23" s="24">
        <v>0</v>
      </c>
      <c r="K23" s="4">
        <v>78</v>
      </c>
      <c r="L23" s="4">
        <v>73</v>
      </c>
      <c r="M23" s="24">
        <v>0</v>
      </c>
      <c r="N23" s="4">
        <v>78</v>
      </c>
      <c r="O23" s="4">
        <v>0</v>
      </c>
      <c r="P23" s="4">
        <v>0</v>
      </c>
      <c r="Q23" s="10">
        <f t="shared" si="0"/>
        <v>32.714285714285715</v>
      </c>
    </row>
    <row r="24" spans="2:20" x14ac:dyDescent="0.25">
      <c r="B24" s="6">
        <f t="shared" si="1"/>
        <v>16</v>
      </c>
      <c r="C24" s="6" t="s">
        <v>150</v>
      </c>
      <c r="D24" s="32" t="s">
        <v>149</v>
      </c>
      <c r="E24" s="32"/>
      <c r="F24" s="32"/>
      <c r="G24" s="32"/>
      <c r="H24" s="32"/>
      <c r="I24" s="32"/>
      <c r="J24" s="4">
        <v>72</v>
      </c>
      <c r="K24" s="4">
        <v>77</v>
      </c>
      <c r="L24" s="4">
        <v>70</v>
      </c>
      <c r="M24" s="24">
        <v>0</v>
      </c>
      <c r="N24" s="24">
        <v>0</v>
      </c>
      <c r="O24" s="4">
        <v>0</v>
      </c>
      <c r="P24" s="4">
        <v>0</v>
      </c>
      <c r="Q24" s="10">
        <f t="shared" si="0"/>
        <v>31.285714285714285</v>
      </c>
    </row>
    <row r="25" spans="2:20" x14ac:dyDescent="0.25">
      <c r="B25" s="6">
        <f t="shared" si="1"/>
        <v>17</v>
      </c>
      <c r="C25" s="6" t="s">
        <v>151</v>
      </c>
      <c r="D25" s="32" t="s">
        <v>130</v>
      </c>
      <c r="E25" s="32"/>
      <c r="F25" s="32"/>
      <c r="G25" s="32"/>
      <c r="H25" s="32"/>
      <c r="I25" s="32"/>
      <c r="J25" s="4">
        <v>80</v>
      </c>
      <c r="K25" s="4">
        <v>95</v>
      </c>
      <c r="L25" s="4">
        <v>85</v>
      </c>
      <c r="M25" s="4">
        <v>84</v>
      </c>
      <c r="N25" s="4">
        <v>85</v>
      </c>
      <c r="O25" s="4">
        <v>0</v>
      </c>
      <c r="P25" s="4">
        <v>0</v>
      </c>
      <c r="Q25" s="10">
        <f t="shared" si="0"/>
        <v>61.285714285714285</v>
      </c>
      <c r="S25" s="16"/>
      <c r="T25" s="16"/>
    </row>
    <row r="26" spans="2:20" x14ac:dyDescent="0.25">
      <c r="B26" s="6">
        <f t="shared" si="1"/>
        <v>18</v>
      </c>
      <c r="C26" s="6" t="s">
        <v>152</v>
      </c>
      <c r="D26" s="32" t="s">
        <v>131</v>
      </c>
      <c r="E26" s="32"/>
      <c r="F26" s="32"/>
      <c r="G26" s="32"/>
      <c r="H26" s="32"/>
      <c r="I26" s="32"/>
      <c r="J26" s="4">
        <v>78</v>
      </c>
      <c r="K26" s="28">
        <v>89</v>
      </c>
      <c r="L26" s="4">
        <v>82</v>
      </c>
      <c r="M26" s="4">
        <v>70</v>
      </c>
      <c r="N26" s="4">
        <v>82</v>
      </c>
      <c r="O26" s="4">
        <v>0</v>
      </c>
      <c r="P26" s="4">
        <v>0</v>
      </c>
      <c r="Q26" s="10">
        <f t="shared" si="0"/>
        <v>57.285714285714285</v>
      </c>
    </row>
    <row r="27" spans="2:20" x14ac:dyDescent="0.25">
      <c r="B27" s="6">
        <f t="shared" si="1"/>
        <v>19</v>
      </c>
      <c r="C27" s="6" t="s">
        <v>153</v>
      </c>
      <c r="D27" s="32" t="s">
        <v>132</v>
      </c>
      <c r="E27" s="32"/>
      <c r="F27" s="32"/>
      <c r="G27" s="32"/>
      <c r="H27" s="32"/>
      <c r="I27" s="32"/>
      <c r="J27" s="4">
        <v>73</v>
      </c>
      <c r="K27" s="24">
        <v>0</v>
      </c>
      <c r="L27" s="4">
        <v>70</v>
      </c>
      <c r="M27" s="4">
        <v>72</v>
      </c>
      <c r="N27" s="24">
        <v>0</v>
      </c>
      <c r="O27" s="4">
        <v>0</v>
      </c>
      <c r="P27" s="4">
        <v>0</v>
      </c>
      <c r="Q27" s="10">
        <f t="shared" si="0"/>
        <v>30.714285714285715</v>
      </c>
    </row>
    <row r="28" spans="2:20" x14ac:dyDescent="0.25">
      <c r="B28" s="6">
        <f t="shared" si="1"/>
        <v>20</v>
      </c>
      <c r="C28" s="6" t="s">
        <v>154</v>
      </c>
      <c r="D28" s="32" t="s">
        <v>133</v>
      </c>
      <c r="E28" s="32"/>
      <c r="F28" s="32"/>
      <c r="G28" s="32"/>
      <c r="H28" s="32"/>
      <c r="I28" s="32"/>
      <c r="J28" s="4">
        <v>74</v>
      </c>
      <c r="K28" s="4">
        <v>90</v>
      </c>
      <c r="L28" s="4">
        <v>78</v>
      </c>
      <c r="M28" s="4">
        <v>78</v>
      </c>
      <c r="N28" s="4">
        <v>79</v>
      </c>
      <c r="O28" s="4">
        <v>0</v>
      </c>
      <c r="P28" s="4">
        <v>0</v>
      </c>
      <c r="Q28" s="10">
        <f t="shared" si="0"/>
        <v>57</v>
      </c>
    </row>
    <row r="29" spans="2:20" x14ac:dyDescent="0.25">
      <c r="B29" s="6">
        <f t="shared" si="1"/>
        <v>21</v>
      </c>
      <c r="C29" s="6" t="s">
        <v>155</v>
      </c>
      <c r="D29" s="33" t="s">
        <v>134</v>
      </c>
      <c r="E29" s="33"/>
      <c r="F29" s="33"/>
      <c r="G29" s="33"/>
      <c r="H29" s="33"/>
      <c r="I29" s="33"/>
      <c r="J29" s="4">
        <v>76</v>
      </c>
      <c r="K29" s="4">
        <v>85</v>
      </c>
      <c r="L29" s="24">
        <v>0</v>
      </c>
      <c r="M29" s="24">
        <v>0</v>
      </c>
      <c r="N29" s="4">
        <v>80</v>
      </c>
      <c r="O29" s="4">
        <v>0</v>
      </c>
      <c r="P29" s="4">
        <v>0</v>
      </c>
      <c r="Q29" s="10">
        <f t="shared" si="0"/>
        <v>34.428571428571431</v>
      </c>
    </row>
    <row r="30" spans="2:20" x14ac:dyDescent="0.25">
      <c r="B30" s="6">
        <f t="shared" si="1"/>
        <v>22</v>
      </c>
      <c r="C30" s="6" t="s">
        <v>156</v>
      </c>
      <c r="D30" s="32" t="s">
        <v>135</v>
      </c>
      <c r="E30" s="32"/>
      <c r="F30" s="32"/>
      <c r="G30" s="32"/>
      <c r="H30" s="32"/>
      <c r="I30" s="32"/>
      <c r="J30" s="4">
        <v>85</v>
      </c>
      <c r="K30" s="4">
        <v>88</v>
      </c>
      <c r="L30" s="4">
        <v>86</v>
      </c>
      <c r="M30" s="4">
        <v>90</v>
      </c>
      <c r="N30" s="4">
        <v>86</v>
      </c>
      <c r="O30" s="4">
        <v>0</v>
      </c>
      <c r="P30" s="4">
        <v>0</v>
      </c>
      <c r="Q30" s="10">
        <f t="shared" si="0"/>
        <v>62.142857142857146</v>
      </c>
    </row>
    <row r="31" spans="2:20" x14ac:dyDescent="0.25">
      <c r="B31" s="6">
        <f t="shared" si="1"/>
        <v>23</v>
      </c>
      <c r="C31" s="6" t="s">
        <v>157</v>
      </c>
      <c r="D31" s="44" t="s">
        <v>136</v>
      </c>
      <c r="E31" s="44"/>
      <c r="F31" s="44"/>
      <c r="G31" s="44"/>
      <c r="H31" s="44"/>
      <c r="I31" s="44"/>
      <c r="J31" s="24">
        <v>0</v>
      </c>
      <c r="K31" s="29">
        <v>0</v>
      </c>
      <c r="L31" s="31">
        <v>0</v>
      </c>
      <c r="M31" s="31">
        <v>0</v>
      </c>
      <c r="N31" s="31">
        <v>0</v>
      </c>
      <c r="O31" s="4">
        <v>0</v>
      </c>
      <c r="P31" s="4">
        <v>0</v>
      </c>
      <c r="Q31" s="10">
        <f t="shared" si="0"/>
        <v>0</v>
      </c>
    </row>
    <row r="32" spans="2:20" x14ac:dyDescent="0.25">
      <c r="B32" s="6">
        <f t="shared" si="1"/>
        <v>24</v>
      </c>
      <c r="C32" s="6" t="s">
        <v>158</v>
      </c>
      <c r="D32" s="33" t="s">
        <v>137</v>
      </c>
      <c r="E32" s="33"/>
      <c r="F32" s="33"/>
      <c r="G32" s="33"/>
      <c r="H32" s="33"/>
      <c r="I32" s="33"/>
      <c r="J32" s="24">
        <v>0</v>
      </c>
      <c r="K32" s="4">
        <v>89</v>
      </c>
      <c r="L32" s="4">
        <v>0</v>
      </c>
      <c r="M32" s="4">
        <v>80</v>
      </c>
      <c r="N32" s="4">
        <v>76</v>
      </c>
      <c r="O32" s="4">
        <v>0</v>
      </c>
      <c r="P32" s="4">
        <v>0</v>
      </c>
      <c r="Q32" s="10">
        <f t="shared" si="0"/>
        <v>35</v>
      </c>
    </row>
    <row r="33" spans="2:17" x14ac:dyDescent="0.25">
      <c r="B33" s="6">
        <f t="shared" si="1"/>
        <v>25</v>
      </c>
      <c r="C33" s="6" t="s">
        <v>159</v>
      </c>
      <c r="D33" s="33" t="s">
        <v>163</v>
      </c>
      <c r="E33" s="33"/>
      <c r="F33" s="33"/>
      <c r="G33" s="33"/>
      <c r="H33" s="33"/>
      <c r="I33" s="33"/>
      <c r="J33" s="4">
        <v>71</v>
      </c>
      <c r="K33" s="4">
        <v>76</v>
      </c>
      <c r="L33" s="4">
        <v>70</v>
      </c>
      <c r="M33" s="31">
        <v>0</v>
      </c>
      <c r="N33" s="31">
        <v>0</v>
      </c>
      <c r="O33" s="4">
        <v>0</v>
      </c>
      <c r="P33" s="4">
        <v>0</v>
      </c>
      <c r="Q33" s="10">
        <f t="shared" si="0"/>
        <v>31</v>
      </c>
    </row>
    <row r="34" spans="2:17" x14ac:dyDescent="0.25">
      <c r="B34" s="6">
        <f t="shared" si="1"/>
        <v>26</v>
      </c>
      <c r="C34" s="6" t="s">
        <v>160</v>
      </c>
      <c r="D34" s="44" t="s">
        <v>138</v>
      </c>
      <c r="E34" s="44"/>
      <c r="F34" s="44"/>
      <c r="G34" s="44"/>
      <c r="H34" s="44"/>
      <c r="I34" s="44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161</v>
      </c>
      <c r="D35" s="33" t="s">
        <v>139</v>
      </c>
      <c r="E35" s="33"/>
      <c r="F35" s="33"/>
      <c r="G35" s="33"/>
      <c r="H35" s="33"/>
      <c r="I35" s="33"/>
      <c r="J35" s="4">
        <v>77</v>
      </c>
      <c r="K35" s="4">
        <v>82</v>
      </c>
      <c r="L35" s="24">
        <v>0</v>
      </c>
      <c r="M35" s="4">
        <v>76</v>
      </c>
      <c r="N35" s="24">
        <v>0</v>
      </c>
      <c r="O35" s="4">
        <v>0</v>
      </c>
      <c r="P35" s="4">
        <v>0</v>
      </c>
      <c r="Q35" s="10">
        <f t="shared" si="0"/>
        <v>33.571428571428569</v>
      </c>
    </row>
    <row r="36" spans="2:17" x14ac:dyDescent="0.25">
      <c r="B36" s="6">
        <f t="shared" si="1"/>
        <v>28</v>
      </c>
      <c r="C36" s="6" t="s">
        <v>162</v>
      </c>
      <c r="D36" s="33" t="s">
        <v>140</v>
      </c>
      <c r="E36" s="33"/>
      <c r="F36" s="33"/>
      <c r="G36" s="33"/>
      <c r="H36" s="33"/>
      <c r="I36" s="33"/>
      <c r="J36" s="24">
        <v>0</v>
      </c>
      <c r="K36" s="24">
        <v>0</v>
      </c>
      <c r="L36" s="24">
        <v>0</v>
      </c>
      <c r="M36" s="4">
        <v>76</v>
      </c>
      <c r="N36" s="24">
        <v>0</v>
      </c>
      <c r="O36" s="4">
        <v>0</v>
      </c>
      <c r="P36" s="4">
        <v>0</v>
      </c>
      <c r="Q36" s="10">
        <f t="shared" si="0"/>
        <v>10.857142857142858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3"/>
      <c r="E55" s="33"/>
      <c r="F55" s="33"/>
      <c r="G55" s="33"/>
      <c r="H55" s="33"/>
      <c r="I55" s="33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6"/>
      <c r="E56" s="36"/>
      <c r="F56" s="36"/>
      <c r="G56" s="36"/>
      <c r="H56" s="36"/>
      <c r="I56" s="36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6"/>
      <c r="E57" s="36"/>
      <c r="F57" s="36"/>
      <c r="G57" s="36"/>
      <c r="H57" s="36"/>
      <c r="I57" s="36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6"/>
      <c r="E58" s="36"/>
      <c r="F58" s="36"/>
      <c r="G58" s="36"/>
      <c r="H58" s="36"/>
      <c r="I58" s="36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6"/>
      <c r="E59" s="36"/>
      <c r="F59" s="36"/>
      <c r="G59" s="36"/>
      <c r="H59" s="36"/>
      <c r="I59" s="36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6"/>
      <c r="E60" s="36"/>
      <c r="F60" s="36"/>
      <c r="G60" s="36"/>
      <c r="H60" s="36"/>
      <c r="I60" s="36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36"/>
      <c r="E61" s="36"/>
      <c r="F61" s="36"/>
      <c r="G61" s="36"/>
      <c r="H61" s="36"/>
      <c r="I61" s="36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36"/>
      <c r="E62" s="36"/>
      <c r="F62" s="36"/>
      <c r="G62" s="36"/>
      <c r="H62" s="36"/>
      <c r="I62" s="36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3"/>
      <c r="D63" s="37"/>
      <c r="E63" s="38"/>
      <c r="F63" s="38"/>
      <c r="G63" s="38"/>
      <c r="H63" s="38"/>
      <c r="I63" s="39"/>
      <c r="J63" s="3"/>
      <c r="K63" s="3"/>
      <c r="L63" s="3"/>
      <c r="M63" s="3"/>
      <c r="N63" s="3"/>
      <c r="O63" s="3"/>
      <c r="P63" s="3"/>
      <c r="Q63" s="10"/>
    </row>
    <row r="64" spans="2:17" x14ac:dyDescent="0.25">
      <c r="C64" s="34"/>
      <c r="D64" s="34"/>
      <c r="E64" s="1"/>
      <c r="H64" s="40" t="s">
        <v>19</v>
      </c>
      <c r="I64" s="40"/>
      <c r="J64" s="11">
        <f>COUNTIF(J9:J63,"&gt;=70")</f>
        <v>15</v>
      </c>
      <c r="K64" s="11">
        <f>COUNTIF(K9:K63,"&gt;=70")</f>
        <v>18</v>
      </c>
      <c r="L64" s="11">
        <f t="shared" ref="L64:O64" si="2">COUNTIF(L9:L63,"&gt;=70")</f>
        <v>13</v>
      </c>
      <c r="M64" s="11">
        <f t="shared" si="2"/>
        <v>10</v>
      </c>
      <c r="N64" s="11">
        <f t="shared" si="2"/>
        <v>13</v>
      </c>
      <c r="O64" s="11">
        <f t="shared" si="2"/>
        <v>0</v>
      </c>
      <c r="P64" s="11"/>
      <c r="Q64" s="15">
        <f t="shared" ref="Q64" si="3">COUNTIF(Q9:Q58,"&gt;=70")</f>
        <v>0</v>
      </c>
    </row>
    <row r="65" spans="3:17" x14ac:dyDescent="0.25">
      <c r="C65" s="34"/>
      <c r="D65" s="34"/>
      <c r="E65" s="8"/>
      <c r="H65" s="43" t="s">
        <v>20</v>
      </c>
      <c r="I65" s="43"/>
      <c r="J65" s="12">
        <f>COUNTIF(J9:J36,"&lt;70")</f>
        <v>13</v>
      </c>
      <c r="K65" s="12">
        <f t="shared" ref="K65:Q65" si="4">COUNTIF(K9:K63,"&lt;70")</f>
        <v>10</v>
      </c>
      <c r="L65" s="12">
        <f t="shared" si="4"/>
        <v>15</v>
      </c>
      <c r="M65" s="12">
        <f t="shared" si="4"/>
        <v>18</v>
      </c>
      <c r="N65" s="12">
        <f t="shared" si="4"/>
        <v>15</v>
      </c>
      <c r="O65" s="12">
        <f t="shared" si="4"/>
        <v>28</v>
      </c>
      <c r="P65" s="12"/>
      <c r="Q65" s="12">
        <f t="shared" si="4"/>
        <v>28</v>
      </c>
    </row>
    <row r="66" spans="3:17" x14ac:dyDescent="0.25">
      <c r="C66" s="34"/>
      <c r="D66" s="34"/>
      <c r="E66" s="34"/>
      <c r="H66" s="43" t="s">
        <v>21</v>
      </c>
      <c r="I66" s="43"/>
      <c r="J66" s="12">
        <f>COUNT(J9:J63)</f>
        <v>28</v>
      </c>
      <c r="K66" s="12">
        <f t="shared" ref="K66:Q66" si="5">COUNT(K9:K63)</f>
        <v>28</v>
      </c>
      <c r="L66" s="12">
        <f t="shared" si="5"/>
        <v>28</v>
      </c>
      <c r="M66" s="12">
        <f t="shared" si="5"/>
        <v>28</v>
      </c>
      <c r="N66" s="12">
        <f t="shared" si="5"/>
        <v>28</v>
      </c>
      <c r="O66" s="12">
        <f t="shared" si="5"/>
        <v>28</v>
      </c>
      <c r="P66" s="12"/>
      <c r="Q66" s="12">
        <f t="shared" si="5"/>
        <v>28</v>
      </c>
    </row>
    <row r="67" spans="3:17" x14ac:dyDescent="0.25">
      <c r="C67" s="34"/>
      <c r="D67" s="34"/>
      <c r="E67" s="1"/>
      <c r="H67" s="35" t="s">
        <v>16</v>
      </c>
      <c r="I67" s="35"/>
      <c r="J67" s="13">
        <f>J64/J66</f>
        <v>0.5357142857142857</v>
      </c>
      <c r="K67" s="14">
        <f>K64/K66</f>
        <v>0.6428571428571429</v>
      </c>
      <c r="L67" s="14">
        <f t="shared" ref="L67:Q67" si="6">L64/L66</f>
        <v>0.4642857142857143</v>
      </c>
      <c r="M67" s="14">
        <f t="shared" si="6"/>
        <v>0.35714285714285715</v>
      </c>
      <c r="N67" s="14">
        <f t="shared" si="6"/>
        <v>0.4642857142857143</v>
      </c>
      <c r="O67" s="14">
        <f t="shared" si="6"/>
        <v>0</v>
      </c>
      <c r="P67" s="14"/>
      <c r="Q67" s="14">
        <f t="shared" si="6"/>
        <v>0</v>
      </c>
    </row>
    <row r="68" spans="3:17" x14ac:dyDescent="0.25">
      <c r="C68" s="34"/>
      <c r="D68" s="34"/>
      <c r="E68" s="1"/>
      <c r="H68" s="35" t="s">
        <v>17</v>
      </c>
      <c r="I68" s="35"/>
      <c r="J68" s="13">
        <f>J65/J66</f>
        <v>0.4642857142857143</v>
      </c>
      <c r="K68" s="13">
        <f t="shared" ref="K68:Q68" si="7">K65/K66</f>
        <v>0.35714285714285715</v>
      </c>
      <c r="L68" s="14">
        <f t="shared" si="7"/>
        <v>0.5357142857142857</v>
      </c>
      <c r="M68" s="14">
        <f t="shared" si="7"/>
        <v>0.6428571428571429</v>
      </c>
      <c r="N68" s="14">
        <f t="shared" si="7"/>
        <v>0.5357142857142857</v>
      </c>
      <c r="O68" s="14">
        <f t="shared" si="7"/>
        <v>1</v>
      </c>
      <c r="P68" s="14"/>
      <c r="Q68" s="14">
        <f t="shared" si="7"/>
        <v>1</v>
      </c>
    </row>
    <row r="69" spans="3:17" x14ac:dyDescent="0.25">
      <c r="C69" s="34"/>
      <c r="D69" s="34"/>
      <c r="E69" s="8"/>
    </row>
    <row r="70" spans="3:17" x14ac:dyDescent="0.25">
      <c r="C70" s="1"/>
      <c r="D70" s="1"/>
      <c r="E70" s="8"/>
    </row>
    <row r="71" spans="3:17" x14ac:dyDescent="0.25">
      <c r="J71" s="41"/>
      <c r="K71" s="41"/>
      <c r="L71" s="41"/>
      <c r="M71" s="41"/>
      <c r="N71" s="41"/>
      <c r="O71" s="41"/>
      <c r="P71" s="1"/>
    </row>
    <row r="72" spans="3:17" x14ac:dyDescent="0.25">
      <c r="J72" s="42" t="s">
        <v>18</v>
      </c>
      <c r="K72" s="42"/>
      <c r="L72" s="42"/>
      <c r="M72" s="42"/>
      <c r="N72" s="42"/>
      <c r="O72" s="42"/>
      <c r="P72" s="8"/>
    </row>
  </sheetData>
  <mergeCells count="77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41:I41"/>
    <mergeCell ref="D32:I32"/>
    <mergeCell ref="D15:I15"/>
    <mergeCell ref="D16:I16"/>
    <mergeCell ref="D17:I17"/>
    <mergeCell ref="D18:I18"/>
    <mergeCell ref="D19:I19"/>
    <mergeCell ref="D20:I20"/>
    <mergeCell ref="D21:I21"/>
    <mergeCell ref="D25:I25"/>
    <mergeCell ref="D26:I26"/>
    <mergeCell ref="D28:I28"/>
    <mergeCell ref="D29:I29"/>
    <mergeCell ref="D31:I31"/>
    <mergeCell ref="D27:I27"/>
    <mergeCell ref="D30:I30"/>
    <mergeCell ref="D57:I57"/>
    <mergeCell ref="D58:I58"/>
    <mergeCell ref="D47:I47"/>
    <mergeCell ref="D33:I33"/>
    <mergeCell ref="D34:I34"/>
    <mergeCell ref="D35:I35"/>
    <mergeCell ref="D36:I36"/>
    <mergeCell ref="D38:I38"/>
    <mergeCell ref="D39:I39"/>
    <mergeCell ref="D40:I40"/>
    <mergeCell ref="D42:I42"/>
    <mergeCell ref="D44:I44"/>
    <mergeCell ref="D45:I45"/>
    <mergeCell ref="D46:I46"/>
    <mergeCell ref="D37:I37"/>
    <mergeCell ref="D43:I43"/>
    <mergeCell ref="D52:I52"/>
    <mergeCell ref="D53:I53"/>
    <mergeCell ref="D54:I54"/>
    <mergeCell ref="D55:I55"/>
    <mergeCell ref="D56:I56"/>
    <mergeCell ref="C69:D69"/>
    <mergeCell ref="J71:O71"/>
    <mergeCell ref="J72:O72"/>
    <mergeCell ref="C65:D65"/>
    <mergeCell ref="H65:I65"/>
    <mergeCell ref="C66:E66"/>
    <mergeCell ref="H66:I66"/>
    <mergeCell ref="C67:D67"/>
    <mergeCell ref="H67:I67"/>
    <mergeCell ref="D22:I22"/>
    <mergeCell ref="D23:I23"/>
    <mergeCell ref="D24:I24"/>
    <mergeCell ref="C68:D68"/>
    <mergeCell ref="H68:I68"/>
    <mergeCell ref="D60:I60"/>
    <mergeCell ref="D61:I61"/>
    <mergeCell ref="D62:I62"/>
    <mergeCell ref="D63:I63"/>
    <mergeCell ref="C64:D64"/>
    <mergeCell ref="H64:I64"/>
    <mergeCell ref="D59:I59"/>
    <mergeCell ref="D48:I48"/>
    <mergeCell ref="D49:I49"/>
    <mergeCell ref="D50:I50"/>
    <mergeCell ref="D51:I5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8"/>
  <sheetViews>
    <sheetView topLeftCell="A35" zoomScale="120" zoomScaleNormal="120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52" t="s">
        <v>87</v>
      </c>
      <c r="E4" s="52"/>
      <c r="F4" s="52"/>
      <c r="G4" s="52"/>
      <c r="I4" t="s">
        <v>1</v>
      </c>
      <c r="J4" s="48" t="s">
        <v>88</v>
      </c>
      <c r="K4" s="48"/>
      <c r="M4" t="s">
        <v>2</v>
      </c>
      <c r="N4" s="49">
        <v>45812</v>
      </c>
      <c r="O4" s="4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8" t="s">
        <v>86</v>
      </c>
      <c r="E6" s="48"/>
      <c r="F6" s="48"/>
      <c r="G6" s="48"/>
      <c r="I6" s="34" t="s">
        <v>22</v>
      </c>
      <c r="J6" s="34"/>
      <c r="K6" s="50" t="s">
        <v>25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43</v>
      </c>
      <c r="D9" s="33" t="s">
        <v>42</v>
      </c>
      <c r="E9" s="33"/>
      <c r="F9" s="33"/>
      <c r="G9" s="33"/>
      <c r="H9" s="33"/>
      <c r="I9" s="33"/>
      <c r="J9" s="4">
        <v>84</v>
      </c>
      <c r="K9" s="4">
        <v>88</v>
      </c>
      <c r="L9" s="4">
        <v>80</v>
      </c>
      <c r="M9" s="24">
        <v>0</v>
      </c>
      <c r="N9" s="4">
        <v>0</v>
      </c>
      <c r="O9" s="4">
        <v>0</v>
      </c>
      <c r="P9" s="4">
        <v>0</v>
      </c>
      <c r="Q9" s="25">
        <f>(J9+K9+L9+M9+N9+O9)/6</f>
        <v>42</v>
      </c>
    </row>
    <row r="10" spans="2:18" x14ac:dyDescent="0.25">
      <c r="B10" s="4">
        <f>B9+1</f>
        <v>2</v>
      </c>
      <c r="C10" s="3" t="s">
        <v>79</v>
      </c>
      <c r="D10" s="33" t="s">
        <v>46</v>
      </c>
      <c r="E10" s="33"/>
      <c r="F10" s="33"/>
      <c r="G10" s="33"/>
      <c r="H10" s="33"/>
      <c r="I10" s="33"/>
      <c r="J10" s="4">
        <v>80</v>
      </c>
      <c r="K10" s="4">
        <v>90</v>
      </c>
      <c r="L10" s="4">
        <v>95</v>
      </c>
      <c r="M10" s="4">
        <v>90</v>
      </c>
      <c r="N10" s="4">
        <v>0</v>
      </c>
      <c r="O10" s="4">
        <v>0</v>
      </c>
      <c r="P10" s="4">
        <v>0</v>
      </c>
      <c r="Q10" s="25">
        <f t="shared" ref="Q10:Q37" si="0">(J10+K10+L10+M10+N10+O10)/6</f>
        <v>59.166666666666664</v>
      </c>
    </row>
    <row r="11" spans="2:18" x14ac:dyDescent="0.25">
      <c r="B11" s="4">
        <f t="shared" ref="B11:B38" si="1">B10+1</f>
        <v>3</v>
      </c>
      <c r="C11" s="3" t="s">
        <v>82</v>
      </c>
      <c r="D11" s="33" t="s">
        <v>81</v>
      </c>
      <c r="E11" s="33"/>
      <c r="F11" s="33"/>
      <c r="G11" s="33"/>
      <c r="H11" s="33"/>
      <c r="I11" s="33"/>
      <c r="J11" s="4">
        <v>80</v>
      </c>
      <c r="K11" s="4">
        <v>90</v>
      </c>
      <c r="L11" s="4">
        <v>94</v>
      </c>
      <c r="M11" s="4">
        <v>95</v>
      </c>
      <c r="N11" s="4">
        <v>0</v>
      </c>
      <c r="O11" s="4">
        <v>0</v>
      </c>
      <c r="P11" s="4">
        <v>0</v>
      </c>
      <c r="Q11" s="25">
        <f t="shared" si="0"/>
        <v>59.833333333333336</v>
      </c>
    </row>
    <row r="12" spans="2:18" x14ac:dyDescent="0.25">
      <c r="B12" s="4">
        <f t="shared" si="1"/>
        <v>4</v>
      </c>
      <c r="C12" s="3" t="s">
        <v>166</v>
      </c>
      <c r="D12" s="33" t="s">
        <v>165</v>
      </c>
      <c r="E12" s="33"/>
      <c r="F12" s="33"/>
      <c r="G12" s="33"/>
      <c r="H12" s="33"/>
      <c r="I12" s="33"/>
      <c r="J12" s="24">
        <v>0</v>
      </c>
      <c r="K12" s="4">
        <v>88</v>
      </c>
      <c r="L12" s="4">
        <v>80</v>
      </c>
      <c r="M12" s="4">
        <v>95</v>
      </c>
      <c r="N12" s="4">
        <v>0</v>
      </c>
      <c r="O12" s="4">
        <v>0</v>
      </c>
      <c r="P12" s="4">
        <v>0</v>
      </c>
      <c r="Q12" s="25">
        <f t="shared" si="0"/>
        <v>43.833333333333336</v>
      </c>
    </row>
    <row r="13" spans="2:18" x14ac:dyDescent="0.25">
      <c r="B13" s="4">
        <f t="shared" si="1"/>
        <v>5</v>
      </c>
      <c r="C13" s="3" t="s">
        <v>37</v>
      </c>
      <c r="D13" s="33" t="s">
        <v>35</v>
      </c>
      <c r="E13" s="33"/>
      <c r="F13" s="33"/>
      <c r="G13" s="33"/>
      <c r="H13" s="33"/>
      <c r="I13" s="33"/>
      <c r="J13" s="4">
        <v>82</v>
      </c>
      <c r="K13" s="4">
        <v>88</v>
      </c>
      <c r="L13" s="24">
        <v>0</v>
      </c>
      <c r="M13" s="4">
        <v>86</v>
      </c>
      <c r="N13" s="4">
        <v>0</v>
      </c>
      <c r="O13" s="4">
        <v>0</v>
      </c>
      <c r="P13" s="4">
        <v>0</v>
      </c>
      <c r="Q13" s="25">
        <f t="shared" si="0"/>
        <v>42.666666666666664</v>
      </c>
    </row>
    <row r="14" spans="2:18" x14ac:dyDescent="0.25">
      <c r="B14" s="4">
        <f t="shared" si="1"/>
        <v>6</v>
      </c>
      <c r="C14" s="3" t="s">
        <v>84</v>
      </c>
      <c r="D14" s="33" t="s">
        <v>83</v>
      </c>
      <c r="E14" s="33"/>
      <c r="F14" s="33"/>
      <c r="G14" s="33"/>
      <c r="H14" s="33"/>
      <c r="I14" s="33"/>
      <c r="J14" s="24">
        <v>0</v>
      </c>
      <c r="K14" s="4">
        <v>83</v>
      </c>
      <c r="L14" s="4">
        <v>88</v>
      </c>
      <c r="M14" s="4">
        <v>88</v>
      </c>
      <c r="N14" s="4">
        <v>0</v>
      </c>
      <c r="O14" s="4">
        <v>0</v>
      </c>
      <c r="P14" s="4">
        <v>0</v>
      </c>
      <c r="Q14" s="25">
        <f t="shared" si="0"/>
        <v>43.166666666666664</v>
      </c>
    </row>
    <row r="15" spans="2:18" x14ac:dyDescent="0.25">
      <c r="B15" s="4">
        <f t="shared" si="1"/>
        <v>7</v>
      </c>
      <c r="C15" s="3" t="s">
        <v>169</v>
      </c>
      <c r="D15" s="33" t="s">
        <v>164</v>
      </c>
      <c r="E15" s="33"/>
      <c r="F15" s="33"/>
      <c r="G15" s="33"/>
      <c r="H15" s="33"/>
      <c r="I15" s="33"/>
      <c r="J15" s="28">
        <v>85</v>
      </c>
      <c r="K15" s="4">
        <v>90</v>
      </c>
      <c r="L15" s="4">
        <v>88</v>
      </c>
      <c r="M15" s="24">
        <v>0</v>
      </c>
      <c r="N15" s="4">
        <v>0</v>
      </c>
      <c r="O15" s="4">
        <v>0</v>
      </c>
      <c r="P15" s="4">
        <v>0</v>
      </c>
      <c r="Q15" s="25">
        <f t="shared" si="0"/>
        <v>43.833333333333336</v>
      </c>
    </row>
    <row r="16" spans="2:18" x14ac:dyDescent="0.25">
      <c r="B16" s="4">
        <f t="shared" si="1"/>
        <v>8</v>
      </c>
      <c r="C16" s="3" t="s">
        <v>77</v>
      </c>
      <c r="D16" s="33" t="s">
        <v>47</v>
      </c>
      <c r="E16" s="33"/>
      <c r="F16" s="33"/>
      <c r="G16" s="33"/>
      <c r="H16" s="33"/>
      <c r="I16" s="33"/>
      <c r="J16" s="4">
        <v>90</v>
      </c>
      <c r="K16" s="4">
        <v>87</v>
      </c>
      <c r="L16" s="4">
        <v>100</v>
      </c>
      <c r="M16" s="4">
        <v>98</v>
      </c>
      <c r="N16" s="4">
        <v>0</v>
      </c>
      <c r="O16" s="4">
        <v>0</v>
      </c>
      <c r="P16" s="4">
        <v>0</v>
      </c>
      <c r="Q16" s="25">
        <f t="shared" si="0"/>
        <v>62.5</v>
      </c>
    </row>
    <row r="17" spans="2:17" x14ac:dyDescent="0.25">
      <c r="B17" s="4">
        <f t="shared" si="1"/>
        <v>9</v>
      </c>
      <c r="C17" s="3" t="s">
        <v>45</v>
      </c>
      <c r="D17" s="33" t="s">
        <v>48</v>
      </c>
      <c r="E17" s="33"/>
      <c r="F17" s="33"/>
      <c r="G17" s="33"/>
      <c r="H17" s="33"/>
      <c r="I17" s="33"/>
      <c r="J17" s="4">
        <v>90</v>
      </c>
      <c r="K17" s="28">
        <v>80</v>
      </c>
      <c r="L17" s="4">
        <v>95</v>
      </c>
      <c r="M17" s="4">
        <v>95</v>
      </c>
      <c r="N17" s="4">
        <v>0</v>
      </c>
      <c r="O17" s="4">
        <v>0</v>
      </c>
      <c r="P17" s="4">
        <v>0</v>
      </c>
      <c r="Q17" s="25">
        <f t="shared" si="0"/>
        <v>60</v>
      </c>
    </row>
    <row r="18" spans="2:17" x14ac:dyDescent="0.25">
      <c r="B18" s="4">
        <f t="shared" si="1"/>
        <v>10</v>
      </c>
      <c r="C18" s="3" t="s">
        <v>76</v>
      </c>
      <c r="D18" s="33" t="s">
        <v>49</v>
      </c>
      <c r="E18" s="33"/>
      <c r="F18" s="33"/>
      <c r="G18" s="33"/>
      <c r="H18" s="33"/>
      <c r="I18" s="33"/>
      <c r="J18" s="4">
        <v>95</v>
      </c>
      <c r="K18" s="4">
        <v>98</v>
      </c>
      <c r="L18" s="4">
        <v>97</v>
      </c>
      <c r="M18" s="4">
        <v>96</v>
      </c>
      <c r="N18" s="4">
        <v>0</v>
      </c>
      <c r="O18" s="4">
        <v>0</v>
      </c>
      <c r="P18" s="4">
        <v>0</v>
      </c>
      <c r="Q18" s="25">
        <f t="shared" si="0"/>
        <v>64.333333333333329</v>
      </c>
    </row>
    <row r="19" spans="2:17" x14ac:dyDescent="0.25">
      <c r="B19" s="4">
        <f t="shared" si="1"/>
        <v>11</v>
      </c>
      <c r="C19" s="3" t="s">
        <v>44</v>
      </c>
      <c r="D19" s="33" t="s">
        <v>85</v>
      </c>
      <c r="E19" s="33"/>
      <c r="F19" s="33"/>
      <c r="G19" s="33"/>
      <c r="H19" s="33"/>
      <c r="I19" s="33"/>
      <c r="J19" s="4">
        <v>80</v>
      </c>
      <c r="K19" s="4">
        <v>88</v>
      </c>
      <c r="L19" s="4">
        <v>90</v>
      </c>
      <c r="M19" s="4">
        <v>85</v>
      </c>
      <c r="N19" s="4">
        <v>0</v>
      </c>
      <c r="O19" s="4">
        <v>0</v>
      </c>
      <c r="P19" s="4">
        <v>0</v>
      </c>
      <c r="Q19" s="25">
        <f t="shared" si="0"/>
        <v>57.166666666666664</v>
      </c>
    </row>
    <row r="20" spans="2:17" x14ac:dyDescent="0.25">
      <c r="B20" s="4">
        <f t="shared" si="1"/>
        <v>12</v>
      </c>
      <c r="C20" s="3" t="s">
        <v>75</v>
      </c>
      <c r="D20" s="33" t="s">
        <v>26</v>
      </c>
      <c r="E20" s="33"/>
      <c r="F20" s="33"/>
      <c r="G20" s="33"/>
      <c r="H20" s="33"/>
      <c r="I20" s="33"/>
      <c r="J20" s="4">
        <v>82</v>
      </c>
      <c r="K20" s="4">
        <v>90</v>
      </c>
      <c r="L20" s="4">
        <v>94</v>
      </c>
      <c r="M20" s="4">
        <v>95</v>
      </c>
      <c r="N20" s="4">
        <v>0</v>
      </c>
      <c r="O20" s="4">
        <v>0</v>
      </c>
      <c r="P20" s="4">
        <v>0</v>
      </c>
      <c r="Q20" s="25">
        <f t="shared" si="0"/>
        <v>60.166666666666664</v>
      </c>
    </row>
    <row r="21" spans="2:17" x14ac:dyDescent="0.25">
      <c r="B21" s="4">
        <f t="shared" si="1"/>
        <v>13</v>
      </c>
      <c r="C21" s="3" t="s">
        <v>74</v>
      </c>
      <c r="D21" s="33" t="s">
        <v>50</v>
      </c>
      <c r="E21" s="33"/>
      <c r="F21" s="33"/>
      <c r="G21" s="33"/>
      <c r="H21" s="33"/>
      <c r="I21" s="33"/>
      <c r="J21" s="4">
        <v>92</v>
      </c>
      <c r="K21" s="4">
        <v>94</v>
      </c>
      <c r="L21" s="4">
        <v>94</v>
      </c>
      <c r="M21" s="4">
        <v>96</v>
      </c>
      <c r="N21" s="4">
        <v>0</v>
      </c>
      <c r="O21" s="4">
        <v>0</v>
      </c>
      <c r="P21" s="4">
        <v>0</v>
      </c>
      <c r="Q21" s="25">
        <f t="shared" si="0"/>
        <v>62.666666666666664</v>
      </c>
    </row>
    <row r="22" spans="2:17" x14ac:dyDescent="0.25">
      <c r="B22" s="4">
        <f t="shared" si="1"/>
        <v>14</v>
      </c>
      <c r="C22" s="3" t="s">
        <v>73</v>
      </c>
      <c r="D22" s="33" t="s">
        <v>51</v>
      </c>
      <c r="E22" s="33"/>
      <c r="F22" s="33"/>
      <c r="G22" s="33"/>
      <c r="H22" s="33"/>
      <c r="I22" s="33"/>
      <c r="J22" s="4">
        <v>87</v>
      </c>
      <c r="K22" s="4">
        <v>95</v>
      </c>
      <c r="L22" s="4">
        <v>95</v>
      </c>
      <c r="M22" s="4">
        <v>95</v>
      </c>
      <c r="N22" s="4">
        <v>0</v>
      </c>
      <c r="O22" s="4">
        <v>0</v>
      </c>
      <c r="P22" s="4">
        <v>0</v>
      </c>
      <c r="Q22" s="25">
        <f t="shared" si="0"/>
        <v>62</v>
      </c>
    </row>
    <row r="23" spans="2:17" x14ac:dyDescent="0.25">
      <c r="B23" s="4">
        <f t="shared" si="1"/>
        <v>15</v>
      </c>
      <c r="C23" s="3" t="s">
        <v>29</v>
      </c>
      <c r="D23" s="33" t="s">
        <v>52</v>
      </c>
      <c r="E23" s="33"/>
      <c r="F23" s="33"/>
      <c r="G23" s="33"/>
      <c r="H23" s="33"/>
      <c r="I23" s="33"/>
      <c r="J23" s="24">
        <v>0</v>
      </c>
      <c r="K23" s="4">
        <v>90</v>
      </c>
      <c r="L23" s="4">
        <v>80</v>
      </c>
      <c r="M23" s="24">
        <v>0</v>
      </c>
      <c r="N23" s="4">
        <v>0</v>
      </c>
      <c r="O23" s="4">
        <v>0</v>
      </c>
      <c r="P23" s="4">
        <v>0</v>
      </c>
      <c r="Q23" s="25">
        <f t="shared" si="0"/>
        <v>28.333333333333332</v>
      </c>
    </row>
    <row r="24" spans="2:17" x14ac:dyDescent="0.25">
      <c r="B24" s="4">
        <f t="shared" si="1"/>
        <v>16</v>
      </c>
      <c r="C24" s="3" t="s">
        <v>30</v>
      </c>
      <c r="D24" s="33" t="s">
        <v>27</v>
      </c>
      <c r="E24" s="33"/>
      <c r="F24" s="33"/>
      <c r="G24" s="33"/>
      <c r="H24" s="33"/>
      <c r="I24" s="33"/>
      <c r="J24" s="4">
        <v>90</v>
      </c>
      <c r="K24" s="4">
        <v>83</v>
      </c>
      <c r="L24" s="4">
        <v>82</v>
      </c>
      <c r="M24" s="4">
        <v>93</v>
      </c>
      <c r="N24" s="4">
        <v>0</v>
      </c>
      <c r="O24" s="4">
        <v>0</v>
      </c>
      <c r="P24" s="4">
        <v>0</v>
      </c>
      <c r="Q24" s="25">
        <f t="shared" si="0"/>
        <v>58</v>
      </c>
    </row>
    <row r="25" spans="2:17" x14ac:dyDescent="0.25">
      <c r="B25" s="4">
        <f t="shared" si="1"/>
        <v>17</v>
      </c>
      <c r="C25" s="3" t="s">
        <v>40</v>
      </c>
      <c r="D25" s="33" t="s">
        <v>36</v>
      </c>
      <c r="E25" s="33"/>
      <c r="F25" s="33"/>
      <c r="G25" s="33"/>
      <c r="H25" s="33"/>
      <c r="I25" s="33"/>
      <c r="J25" s="4">
        <v>87</v>
      </c>
      <c r="K25" s="4">
        <v>90</v>
      </c>
      <c r="L25" s="4">
        <v>88</v>
      </c>
      <c r="M25" s="4">
        <v>85</v>
      </c>
      <c r="N25" s="4">
        <v>0</v>
      </c>
      <c r="O25" s="4">
        <v>0</v>
      </c>
      <c r="P25" s="4">
        <v>0</v>
      </c>
      <c r="Q25" s="25">
        <f t="shared" si="0"/>
        <v>58.333333333333336</v>
      </c>
    </row>
    <row r="26" spans="2:17" x14ac:dyDescent="0.25">
      <c r="B26" s="4">
        <f t="shared" si="1"/>
        <v>18</v>
      </c>
      <c r="C26" s="3" t="s">
        <v>72</v>
      </c>
      <c r="D26" s="33" t="s">
        <v>53</v>
      </c>
      <c r="E26" s="33"/>
      <c r="F26" s="33"/>
      <c r="G26" s="33"/>
      <c r="H26" s="33"/>
      <c r="I26" s="33"/>
      <c r="J26" s="4">
        <v>90</v>
      </c>
      <c r="K26" s="4">
        <v>90</v>
      </c>
      <c r="L26" s="4">
        <v>95</v>
      </c>
      <c r="M26" s="4">
        <v>95</v>
      </c>
      <c r="N26" s="4">
        <v>0</v>
      </c>
      <c r="O26" s="4">
        <v>0</v>
      </c>
      <c r="P26" s="4">
        <v>0</v>
      </c>
      <c r="Q26" s="25">
        <f t="shared" si="0"/>
        <v>61.666666666666664</v>
      </c>
    </row>
    <row r="27" spans="2:17" x14ac:dyDescent="0.25">
      <c r="B27" s="4">
        <f t="shared" si="1"/>
        <v>19</v>
      </c>
      <c r="C27" s="3" t="s">
        <v>71</v>
      </c>
      <c r="D27" s="33" t="s">
        <v>54</v>
      </c>
      <c r="E27" s="33"/>
      <c r="F27" s="33"/>
      <c r="G27" s="33"/>
      <c r="H27" s="33"/>
      <c r="I27" s="33"/>
      <c r="J27" s="4">
        <v>88</v>
      </c>
      <c r="K27" s="4">
        <v>96</v>
      </c>
      <c r="L27" s="4">
        <v>93</v>
      </c>
      <c r="M27" s="4">
        <v>96</v>
      </c>
      <c r="N27" s="4">
        <v>0</v>
      </c>
      <c r="O27" s="4">
        <v>0</v>
      </c>
      <c r="P27" s="4">
        <v>0</v>
      </c>
      <c r="Q27" s="25">
        <f t="shared" si="0"/>
        <v>62.166666666666664</v>
      </c>
    </row>
    <row r="28" spans="2:17" x14ac:dyDescent="0.25">
      <c r="B28" s="4">
        <f t="shared" si="1"/>
        <v>20</v>
      </c>
      <c r="C28" s="3" t="s">
        <v>31</v>
      </c>
      <c r="D28" s="33" t="s">
        <v>55</v>
      </c>
      <c r="E28" s="33"/>
      <c r="F28" s="33"/>
      <c r="G28" s="33"/>
      <c r="H28" s="33"/>
      <c r="I28" s="33"/>
      <c r="J28" s="24">
        <v>0</v>
      </c>
      <c r="K28" s="4">
        <v>80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25">
        <f t="shared" si="0"/>
        <v>41.666666666666664</v>
      </c>
    </row>
    <row r="29" spans="2:17" x14ac:dyDescent="0.25">
      <c r="B29" s="4">
        <f t="shared" si="1"/>
        <v>21</v>
      </c>
      <c r="C29" s="3" t="s">
        <v>70</v>
      </c>
      <c r="D29" s="33" t="s">
        <v>56</v>
      </c>
      <c r="E29" s="33"/>
      <c r="F29" s="33"/>
      <c r="G29" s="33"/>
      <c r="H29" s="33"/>
      <c r="I29" s="33"/>
      <c r="J29" s="4">
        <v>84</v>
      </c>
      <c r="K29" s="4">
        <v>90</v>
      </c>
      <c r="L29" s="4">
        <v>93</v>
      </c>
      <c r="M29" s="4">
        <v>94</v>
      </c>
      <c r="N29" s="4">
        <v>0</v>
      </c>
      <c r="O29" s="4">
        <v>0</v>
      </c>
      <c r="P29" s="4">
        <v>0</v>
      </c>
      <c r="Q29" s="25">
        <f t="shared" si="0"/>
        <v>60.166666666666664</v>
      </c>
    </row>
    <row r="30" spans="2:17" x14ac:dyDescent="0.25">
      <c r="B30" s="4">
        <f t="shared" si="1"/>
        <v>22</v>
      </c>
      <c r="C30" s="3" t="s">
        <v>69</v>
      </c>
      <c r="D30" s="33" t="s">
        <v>57</v>
      </c>
      <c r="E30" s="33"/>
      <c r="F30" s="33"/>
      <c r="G30" s="33"/>
      <c r="H30" s="33"/>
      <c r="I30" s="33"/>
      <c r="J30" s="4">
        <v>95</v>
      </c>
      <c r="K30" s="4">
        <v>87</v>
      </c>
      <c r="L30" s="4">
        <v>98</v>
      </c>
      <c r="M30" s="4">
        <v>96</v>
      </c>
      <c r="N30" s="4">
        <v>0</v>
      </c>
      <c r="O30" s="4">
        <v>0</v>
      </c>
      <c r="P30" s="4">
        <v>0</v>
      </c>
      <c r="Q30" s="25">
        <f t="shared" si="0"/>
        <v>62.666666666666664</v>
      </c>
    </row>
    <row r="31" spans="2:17" x14ac:dyDescent="0.25">
      <c r="B31" s="4">
        <f t="shared" si="1"/>
        <v>23</v>
      </c>
      <c r="C31" s="3" t="s">
        <v>68</v>
      </c>
      <c r="D31" s="33" t="s">
        <v>58</v>
      </c>
      <c r="E31" s="33"/>
      <c r="F31" s="33"/>
      <c r="G31" s="33"/>
      <c r="H31" s="33"/>
      <c r="I31" s="33"/>
      <c r="J31" s="4">
        <v>85</v>
      </c>
      <c r="K31" s="4">
        <v>90</v>
      </c>
      <c r="L31" s="4">
        <v>97</v>
      </c>
      <c r="M31" s="4">
        <v>96</v>
      </c>
      <c r="N31" s="4">
        <v>0</v>
      </c>
      <c r="O31" s="4">
        <v>0</v>
      </c>
      <c r="P31" s="4">
        <v>0</v>
      </c>
      <c r="Q31" s="25">
        <f t="shared" si="0"/>
        <v>61.333333333333336</v>
      </c>
    </row>
    <row r="32" spans="2:17" x14ac:dyDescent="0.25">
      <c r="B32" s="4">
        <f t="shared" si="1"/>
        <v>24</v>
      </c>
      <c r="C32" s="3" t="s">
        <v>67</v>
      </c>
      <c r="D32" s="33" t="s">
        <v>59</v>
      </c>
      <c r="E32" s="33"/>
      <c r="F32" s="33"/>
      <c r="G32" s="33"/>
      <c r="H32" s="33"/>
      <c r="I32" s="33"/>
      <c r="J32" s="4">
        <v>82</v>
      </c>
      <c r="K32" s="4">
        <v>81</v>
      </c>
      <c r="L32" s="4">
        <v>92</v>
      </c>
      <c r="M32" s="4">
        <v>94</v>
      </c>
      <c r="N32" s="4">
        <v>0</v>
      </c>
      <c r="O32" s="4">
        <v>0</v>
      </c>
      <c r="P32" s="4">
        <v>0</v>
      </c>
      <c r="Q32" s="25">
        <f t="shared" si="0"/>
        <v>58.166666666666664</v>
      </c>
    </row>
    <row r="33" spans="2:17" x14ac:dyDescent="0.25">
      <c r="B33" s="4">
        <f t="shared" si="1"/>
        <v>25</v>
      </c>
      <c r="C33" s="3" t="s">
        <v>78</v>
      </c>
      <c r="D33" s="33" t="s">
        <v>60</v>
      </c>
      <c r="E33" s="33"/>
      <c r="F33" s="33"/>
      <c r="G33" s="33"/>
      <c r="H33" s="33"/>
      <c r="I33" s="33"/>
      <c r="J33" s="4">
        <v>90</v>
      </c>
      <c r="K33" s="4">
        <v>85</v>
      </c>
      <c r="L33" s="4">
        <v>95</v>
      </c>
      <c r="M33" s="4">
        <v>96</v>
      </c>
      <c r="N33" s="4">
        <v>0</v>
      </c>
      <c r="O33" s="4">
        <v>0</v>
      </c>
      <c r="P33" s="4">
        <v>0</v>
      </c>
      <c r="Q33" s="25">
        <f t="shared" si="0"/>
        <v>61</v>
      </c>
    </row>
    <row r="34" spans="2:17" x14ac:dyDescent="0.25">
      <c r="B34" s="4">
        <f t="shared" si="1"/>
        <v>26</v>
      </c>
      <c r="C34" s="26" t="s">
        <v>33</v>
      </c>
      <c r="D34" s="33" t="s">
        <v>28</v>
      </c>
      <c r="E34" s="33"/>
      <c r="F34" s="33"/>
      <c r="G34" s="33"/>
      <c r="H34" s="33"/>
      <c r="I34" s="33"/>
      <c r="J34" s="24">
        <v>0</v>
      </c>
      <c r="K34" s="4">
        <v>80</v>
      </c>
      <c r="L34" s="4">
        <v>78</v>
      </c>
      <c r="M34" s="24">
        <v>0</v>
      </c>
      <c r="N34" s="4">
        <v>0</v>
      </c>
      <c r="O34" s="4">
        <v>0</v>
      </c>
      <c r="P34" s="4">
        <v>0</v>
      </c>
      <c r="Q34" s="25">
        <f t="shared" si="0"/>
        <v>26.333333333333332</v>
      </c>
    </row>
    <row r="35" spans="2:17" x14ac:dyDescent="0.25">
      <c r="B35" s="4">
        <f t="shared" si="1"/>
        <v>27</v>
      </c>
      <c r="C35" s="26" t="s">
        <v>32</v>
      </c>
      <c r="D35" s="33" t="s">
        <v>38</v>
      </c>
      <c r="E35" s="33"/>
      <c r="F35" s="33"/>
      <c r="G35" s="33"/>
      <c r="H35" s="33"/>
      <c r="I35" s="33"/>
      <c r="J35" s="4">
        <v>90</v>
      </c>
      <c r="K35" s="4">
        <v>83</v>
      </c>
      <c r="L35" s="4">
        <v>90</v>
      </c>
      <c r="M35" s="4">
        <v>90</v>
      </c>
      <c r="N35" s="4">
        <v>0</v>
      </c>
      <c r="O35" s="4">
        <v>0</v>
      </c>
      <c r="P35" s="4">
        <v>0</v>
      </c>
      <c r="Q35" s="25">
        <f t="shared" si="0"/>
        <v>58.833333333333336</v>
      </c>
    </row>
    <row r="36" spans="2:17" x14ac:dyDescent="0.25">
      <c r="B36" s="4">
        <f t="shared" si="1"/>
        <v>28</v>
      </c>
      <c r="C36" s="3" t="s">
        <v>66</v>
      </c>
      <c r="D36" s="33" t="s">
        <v>61</v>
      </c>
      <c r="E36" s="33"/>
      <c r="F36" s="33"/>
      <c r="G36" s="33"/>
      <c r="H36" s="33"/>
      <c r="I36" s="33"/>
      <c r="J36" s="4">
        <v>100</v>
      </c>
      <c r="K36" s="4">
        <v>100</v>
      </c>
      <c r="L36" s="4">
        <v>96</v>
      </c>
      <c r="M36" s="4">
        <v>96</v>
      </c>
      <c r="N36" s="4">
        <v>0</v>
      </c>
      <c r="O36" s="4">
        <v>0</v>
      </c>
      <c r="P36" s="4">
        <v>0</v>
      </c>
      <c r="Q36" s="25">
        <f t="shared" si="0"/>
        <v>65.333333333333329</v>
      </c>
    </row>
    <row r="37" spans="2:17" x14ac:dyDescent="0.25">
      <c r="B37" s="4">
        <f t="shared" si="1"/>
        <v>29</v>
      </c>
      <c r="C37" s="3" t="s">
        <v>65</v>
      </c>
      <c r="D37" s="33" t="s">
        <v>62</v>
      </c>
      <c r="E37" s="33"/>
      <c r="F37" s="33"/>
      <c r="G37" s="33"/>
      <c r="H37" s="33"/>
      <c r="I37" s="33"/>
      <c r="J37" s="4">
        <v>86</v>
      </c>
      <c r="K37" s="4">
        <v>94</v>
      </c>
      <c r="L37" s="4">
        <v>94</v>
      </c>
      <c r="M37" s="4">
        <v>88</v>
      </c>
      <c r="N37" s="4">
        <v>0</v>
      </c>
      <c r="O37" s="4">
        <v>0</v>
      </c>
      <c r="P37" s="4">
        <v>0</v>
      </c>
      <c r="Q37" s="25">
        <f t="shared" si="0"/>
        <v>60.333333333333336</v>
      </c>
    </row>
    <row r="38" spans="2:17" x14ac:dyDescent="0.25">
      <c r="B38" s="4">
        <f t="shared" si="1"/>
        <v>30</v>
      </c>
      <c r="C38" s="3" t="s">
        <v>64</v>
      </c>
      <c r="D38" s="33" t="s">
        <v>63</v>
      </c>
      <c r="E38" s="33"/>
      <c r="F38" s="33"/>
      <c r="G38" s="33"/>
      <c r="H38" s="33"/>
      <c r="I38" s="33"/>
      <c r="J38" s="4">
        <v>100</v>
      </c>
      <c r="K38" s="4">
        <v>89</v>
      </c>
      <c r="L38" s="4">
        <v>98</v>
      </c>
      <c r="M38" s="4">
        <v>95</v>
      </c>
      <c r="N38" s="4">
        <v>0</v>
      </c>
      <c r="O38" s="4">
        <v>0</v>
      </c>
      <c r="P38" s="4">
        <v>0</v>
      </c>
      <c r="Q38" s="25">
        <f t="shared" ref="Q38" si="2">(J38+K38+L38+M38+N38)/5</f>
        <v>76.400000000000006</v>
      </c>
    </row>
    <row r="39" spans="2:17" x14ac:dyDescent="0.25">
      <c r="B39" s="6">
        <f t="shared" ref="B39:B59" si="3">B38+1</f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3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3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3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3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3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3"/>
        <v>37</v>
      </c>
      <c r="C45" s="6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3"/>
        <v>38</v>
      </c>
      <c r="C46" s="6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3"/>
        <v>39</v>
      </c>
      <c r="C47" s="6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3"/>
        <v>40</v>
      </c>
      <c r="C48" s="6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3"/>
        <v>41</v>
      </c>
      <c r="C49" s="6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3"/>
        <v>42</v>
      </c>
      <c r="C50" s="6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3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3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3"/>
        <v>45</v>
      </c>
      <c r="C53" s="7"/>
      <c r="D53" s="36"/>
      <c r="E53" s="36"/>
      <c r="F53" s="36"/>
      <c r="G53" s="36"/>
      <c r="H53" s="36"/>
      <c r="I53" s="36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3"/>
        <v>46</v>
      </c>
      <c r="C54" s="7"/>
      <c r="D54" s="36"/>
      <c r="E54" s="36"/>
      <c r="F54" s="36"/>
      <c r="G54" s="36"/>
      <c r="H54" s="36"/>
      <c r="I54" s="36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3"/>
        <v>47</v>
      </c>
      <c r="C55" s="7"/>
      <c r="D55" s="36"/>
      <c r="E55" s="36"/>
      <c r="F55" s="36"/>
      <c r="G55" s="36"/>
      <c r="H55" s="36"/>
      <c r="I55" s="36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3"/>
        <v>48</v>
      </c>
      <c r="C56" s="7"/>
      <c r="D56" s="36"/>
      <c r="E56" s="36"/>
      <c r="F56" s="36"/>
      <c r="G56" s="36"/>
      <c r="H56" s="36"/>
      <c r="I56" s="36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>
        <f t="shared" si="3"/>
        <v>49</v>
      </c>
      <c r="C57" s="7"/>
      <c r="D57" s="36"/>
      <c r="E57" s="36"/>
      <c r="F57" s="36"/>
      <c r="G57" s="36"/>
      <c r="H57" s="36"/>
      <c r="I57" s="36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>
        <f t="shared" si="3"/>
        <v>50</v>
      </c>
      <c r="C58" s="7"/>
      <c r="D58" s="36"/>
      <c r="E58" s="36"/>
      <c r="F58" s="36"/>
      <c r="G58" s="36"/>
      <c r="H58" s="36"/>
      <c r="I58" s="36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>
        <f t="shared" si="3"/>
        <v>51</v>
      </c>
      <c r="C59" s="3"/>
      <c r="D59" s="37"/>
      <c r="E59" s="38"/>
      <c r="F59" s="38"/>
      <c r="G59" s="38"/>
      <c r="H59" s="38"/>
      <c r="I59" s="39"/>
      <c r="J59" s="3"/>
      <c r="K59" s="3"/>
      <c r="L59" s="3"/>
      <c r="M59" s="3"/>
      <c r="N59" s="3"/>
      <c r="O59" s="3"/>
      <c r="P59" s="3"/>
      <c r="Q59" s="10"/>
    </row>
    <row r="60" spans="2:17" x14ac:dyDescent="0.25">
      <c r="C60" s="34"/>
      <c r="D60" s="34"/>
      <c r="E60" s="1"/>
      <c r="H60" s="40" t="s">
        <v>19</v>
      </c>
      <c r="I60" s="40"/>
      <c r="J60" s="11">
        <f t="shared" ref="J60:P60" si="4">COUNTIF(J9:J59,"&gt;=70")</f>
        <v>25</v>
      </c>
      <c r="K60" s="11">
        <f t="shared" si="4"/>
        <v>30</v>
      </c>
      <c r="L60" s="11">
        <f t="shared" si="4"/>
        <v>29</v>
      </c>
      <c r="M60" s="11">
        <f t="shared" si="4"/>
        <v>26</v>
      </c>
      <c r="N60" s="11">
        <f t="shared" si="4"/>
        <v>0</v>
      </c>
      <c r="O60" s="11">
        <f t="shared" si="4"/>
        <v>0</v>
      </c>
      <c r="P60" s="11">
        <f t="shared" si="4"/>
        <v>0</v>
      </c>
      <c r="Q60" s="11">
        <f>COUNTIF(Q10:Q59,"&gt;=70")</f>
        <v>1</v>
      </c>
    </row>
    <row r="61" spans="2:17" x14ac:dyDescent="0.25">
      <c r="C61" s="34"/>
      <c r="D61" s="34"/>
      <c r="E61" s="8"/>
      <c r="H61" s="43" t="s">
        <v>20</v>
      </c>
      <c r="I61" s="43"/>
      <c r="J61" s="12">
        <f t="shared" ref="J61:O61" si="5">COUNTIF(J9:J59,"&lt;70")</f>
        <v>5</v>
      </c>
      <c r="K61" s="12">
        <f t="shared" si="5"/>
        <v>0</v>
      </c>
      <c r="L61" s="12">
        <f t="shared" si="5"/>
        <v>1</v>
      </c>
      <c r="M61" s="12">
        <f t="shared" si="5"/>
        <v>4</v>
      </c>
      <c r="N61" s="12">
        <f t="shared" si="5"/>
        <v>30</v>
      </c>
      <c r="O61" s="12">
        <f t="shared" si="5"/>
        <v>30</v>
      </c>
      <c r="P61" s="12">
        <f>COUNTIF(P10:P59,"&lt;70")</f>
        <v>29</v>
      </c>
      <c r="Q61" s="12">
        <f>COUNTIF(Q10:Q59,"&lt;70")</f>
        <v>28</v>
      </c>
    </row>
    <row r="62" spans="2:17" x14ac:dyDescent="0.25">
      <c r="C62" s="34"/>
      <c r="D62" s="34"/>
      <c r="E62" s="34"/>
      <c r="H62" s="43" t="s">
        <v>21</v>
      </c>
      <c r="I62" s="43"/>
      <c r="J62" s="12">
        <f t="shared" ref="J62:O62" si="6">COUNT(J9:J59)</f>
        <v>30</v>
      </c>
      <c r="K62" s="12">
        <f t="shared" si="6"/>
        <v>30</v>
      </c>
      <c r="L62" s="12">
        <f t="shared" si="6"/>
        <v>30</v>
      </c>
      <c r="M62" s="12">
        <f t="shared" si="6"/>
        <v>30</v>
      </c>
      <c r="N62" s="12">
        <f t="shared" si="6"/>
        <v>30</v>
      </c>
      <c r="O62" s="12">
        <f t="shared" si="6"/>
        <v>30</v>
      </c>
      <c r="P62" s="12">
        <f>COUNT(P10:P59)</f>
        <v>29</v>
      </c>
      <c r="Q62" s="12">
        <f>COUNT(Q10:Q59)</f>
        <v>29</v>
      </c>
    </row>
    <row r="63" spans="2:17" x14ac:dyDescent="0.25">
      <c r="C63" s="34"/>
      <c r="D63" s="34"/>
      <c r="E63" s="1"/>
      <c r="H63" s="35" t="s">
        <v>16</v>
      </c>
      <c r="I63" s="35"/>
      <c r="J63" s="13">
        <f>J60/J62</f>
        <v>0.83333333333333337</v>
      </c>
      <c r="K63" s="14">
        <f t="shared" ref="K63:Q63" si="7">K60/K62</f>
        <v>1</v>
      </c>
      <c r="L63" s="14">
        <f t="shared" si="7"/>
        <v>0.96666666666666667</v>
      </c>
      <c r="M63" s="14">
        <f t="shared" si="7"/>
        <v>0.8666666666666667</v>
      </c>
      <c r="N63" s="14">
        <f t="shared" si="7"/>
        <v>0</v>
      </c>
      <c r="O63" s="14">
        <f t="shared" si="7"/>
        <v>0</v>
      </c>
      <c r="P63" s="14">
        <f t="shared" si="7"/>
        <v>0</v>
      </c>
      <c r="Q63" s="14">
        <f t="shared" si="7"/>
        <v>3.4482758620689655E-2</v>
      </c>
    </row>
    <row r="64" spans="2:17" x14ac:dyDescent="0.25">
      <c r="C64" s="34"/>
      <c r="D64" s="34"/>
      <c r="E64" s="1"/>
      <c r="H64" s="35" t="s">
        <v>17</v>
      </c>
      <c r="I64" s="35"/>
      <c r="J64" s="13">
        <f>J61/J62</f>
        <v>0.16666666666666666</v>
      </c>
      <c r="K64" s="13">
        <f t="shared" ref="K64:Q64" si="8">K61/K62</f>
        <v>0</v>
      </c>
      <c r="L64" s="14">
        <f t="shared" si="8"/>
        <v>3.3333333333333333E-2</v>
      </c>
      <c r="M64" s="14">
        <f t="shared" si="8"/>
        <v>0.13333333333333333</v>
      </c>
      <c r="N64" s="14">
        <f t="shared" si="8"/>
        <v>1</v>
      </c>
      <c r="O64" s="14">
        <f t="shared" si="8"/>
        <v>1</v>
      </c>
      <c r="P64" s="14">
        <f t="shared" si="8"/>
        <v>1</v>
      </c>
      <c r="Q64" s="14">
        <f t="shared" si="8"/>
        <v>0.96551724137931039</v>
      </c>
    </row>
    <row r="65" spans="3:16" x14ac:dyDescent="0.25">
      <c r="C65" s="34"/>
      <c r="D65" s="34"/>
      <c r="E65" s="8"/>
    </row>
    <row r="66" spans="3:16" x14ac:dyDescent="0.25">
      <c r="C66" s="1"/>
      <c r="D66" s="1"/>
      <c r="E66" s="8"/>
    </row>
    <row r="67" spans="3:16" x14ac:dyDescent="0.25">
      <c r="J67" s="41"/>
      <c r="K67" s="41"/>
      <c r="L67" s="41"/>
      <c r="M67" s="41"/>
      <c r="N67" s="41"/>
      <c r="O67" s="41"/>
      <c r="P67" s="41"/>
    </row>
    <row r="68" spans="3:16" x14ac:dyDescent="0.25">
      <c r="J68" s="42" t="s">
        <v>18</v>
      </c>
      <c r="K68" s="42"/>
      <c r="L68" s="42"/>
      <c r="M68" s="42"/>
      <c r="N68" s="42"/>
      <c r="O68" s="42"/>
      <c r="P68" s="42"/>
    </row>
  </sheetData>
  <mergeCells count="73">
    <mergeCell ref="D15:I15"/>
    <mergeCell ref="D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6:I16"/>
    <mergeCell ref="D17:I17"/>
    <mergeCell ref="D18:I18"/>
    <mergeCell ref="D10:I10"/>
    <mergeCell ref="D12:I12"/>
    <mergeCell ref="D13:I13"/>
    <mergeCell ref="D48:I48"/>
    <mergeCell ref="D49:I49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50:I50"/>
    <mergeCell ref="D51:I51"/>
    <mergeCell ref="D52:I52"/>
    <mergeCell ref="C65:D65"/>
    <mergeCell ref="J67:P67"/>
    <mergeCell ref="D53:I53"/>
    <mergeCell ref="D54:I54"/>
    <mergeCell ref="J68:P68"/>
    <mergeCell ref="C61:D61"/>
    <mergeCell ref="H61:I61"/>
    <mergeCell ref="C62:E62"/>
    <mergeCell ref="H62:I62"/>
    <mergeCell ref="C63:D63"/>
    <mergeCell ref="H63:I63"/>
    <mergeCell ref="D9:I9"/>
    <mergeCell ref="D11:I11"/>
    <mergeCell ref="D14:I14"/>
    <mergeCell ref="C64:D64"/>
    <mergeCell ref="H64:I64"/>
    <mergeCell ref="D56:I56"/>
    <mergeCell ref="D57:I57"/>
    <mergeCell ref="D58:I58"/>
    <mergeCell ref="D59:I59"/>
    <mergeCell ref="C60:D60"/>
    <mergeCell ref="H60:I60"/>
    <mergeCell ref="D55:I55"/>
    <mergeCell ref="D44:I44"/>
    <mergeCell ref="D45:I45"/>
    <mergeCell ref="D46:I46"/>
    <mergeCell ref="D47:I4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topLeftCell="B6" zoomScale="130" zoomScaleNormal="130" workbookViewId="0">
      <selection activeCell="M19" sqref="M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2"/>
      <c r="Q2" s="2"/>
    </row>
    <row r="3" spans="2:17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  <c r="Q3" s="1"/>
    </row>
    <row r="4" spans="2:17" x14ac:dyDescent="0.25">
      <c r="C4" t="s">
        <v>0</v>
      </c>
      <c r="D4" s="27" t="s">
        <v>80</v>
      </c>
      <c r="E4" s="27"/>
      <c r="F4" s="27"/>
      <c r="G4" s="27"/>
      <c r="I4" t="s">
        <v>1</v>
      </c>
      <c r="J4" s="48" t="s">
        <v>41</v>
      </c>
      <c r="K4" s="48"/>
      <c r="M4" t="s">
        <v>2</v>
      </c>
      <c r="N4" s="49">
        <v>45812</v>
      </c>
      <c r="O4" s="49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7" t="s">
        <v>89</v>
      </c>
      <c r="E6" s="27"/>
      <c r="F6" s="27"/>
      <c r="G6" s="27"/>
      <c r="I6" s="34" t="s">
        <v>22</v>
      </c>
      <c r="J6" s="34"/>
      <c r="K6" s="50" t="s">
        <v>24</v>
      </c>
      <c r="L6" s="50"/>
      <c r="M6" s="50"/>
      <c r="N6" s="50"/>
      <c r="O6" s="5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91</v>
      </c>
      <c r="D9" s="53" t="s">
        <v>90</v>
      </c>
      <c r="E9" s="54"/>
      <c r="F9" s="54"/>
      <c r="G9" s="54"/>
      <c r="H9" s="54"/>
      <c r="I9" s="55"/>
      <c r="J9" s="24">
        <v>0</v>
      </c>
      <c r="K9" s="4">
        <v>90</v>
      </c>
      <c r="L9" s="4">
        <v>94</v>
      </c>
      <c r="M9" s="4">
        <v>83</v>
      </c>
      <c r="N9" s="4">
        <v>0</v>
      </c>
      <c r="O9" s="4">
        <v>0</v>
      </c>
      <c r="P9" s="10">
        <f>SUM(J9:M9)/4</f>
        <v>66.75</v>
      </c>
    </row>
    <row r="10" spans="2:17" x14ac:dyDescent="0.25">
      <c r="B10" s="6">
        <f>B9+1</f>
        <v>2</v>
      </c>
      <c r="C10" s="6" t="s">
        <v>92</v>
      </c>
      <c r="D10" s="53" t="s">
        <v>99</v>
      </c>
      <c r="E10" s="54"/>
      <c r="F10" s="54"/>
      <c r="G10" s="54"/>
      <c r="H10" s="54"/>
      <c r="I10" s="55"/>
      <c r="J10" s="4">
        <v>97</v>
      </c>
      <c r="K10" s="4">
        <v>84</v>
      </c>
      <c r="L10" s="4">
        <v>92</v>
      </c>
      <c r="M10" s="4">
        <v>95</v>
      </c>
      <c r="N10" s="4">
        <v>0</v>
      </c>
      <c r="O10" s="4">
        <v>0</v>
      </c>
      <c r="P10" s="10">
        <f t="shared" ref="P10:P17" si="0">SUM(J10:M10)/4</f>
        <v>92</v>
      </c>
    </row>
    <row r="11" spans="2:17" x14ac:dyDescent="0.25">
      <c r="B11" s="6">
        <f t="shared" ref="B11:B56" si="1">B10+1</f>
        <v>3</v>
      </c>
      <c r="C11" s="6" t="s">
        <v>100</v>
      </c>
      <c r="D11" s="53" t="s">
        <v>98</v>
      </c>
      <c r="E11" s="54"/>
      <c r="F11" s="54"/>
      <c r="G11" s="54"/>
      <c r="H11" s="54"/>
      <c r="I11" s="55"/>
      <c r="J11" s="4">
        <v>82</v>
      </c>
      <c r="K11" s="24">
        <v>0</v>
      </c>
      <c r="L11" s="4">
        <v>80</v>
      </c>
      <c r="M11" s="4">
        <v>83</v>
      </c>
      <c r="N11" s="4">
        <v>0</v>
      </c>
      <c r="O11" s="4">
        <v>0</v>
      </c>
      <c r="P11" s="10">
        <f t="shared" si="0"/>
        <v>61.25</v>
      </c>
    </row>
    <row r="12" spans="2:17" x14ac:dyDescent="0.25">
      <c r="B12" s="6">
        <f t="shared" si="1"/>
        <v>4</v>
      </c>
      <c r="C12" s="6" t="s">
        <v>101</v>
      </c>
      <c r="D12" s="53" t="s">
        <v>97</v>
      </c>
      <c r="E12" s="54"/>
      <c r="F12" s="54"/>
      <c r="G12" s="54"/>
      <c r="H12" s="54"/>
      <c r="I12" s="55"/>
      <c r="J12" s="4">
        <v>87</v>
      </c>
      <c r="K12" s="4">
        <v>84</v>
      </c>
      <c r="L12" s="4">
        <v>85</v>
      </c>
      <c r="M12" s="4">
        <v>84</v>
      </c>
      <c r="N12" s="4">
        <v>0</v>
      </c>
      <c r="O12" s="4">
        <v>0</v>
      </c>
      <c r="P12" s="10">
        <f t="shared" si="0"/>
        <v>85</v>
      </c>
    </row>
    <row r="13" spans="2:17" x14ac:dyDescent="0.25">
      <c r="B13" s="6">
        <f t="shared" si="1"/>
        <v>5</v>
      </c>
      <c r="C13" s="6" t="s">
        <v>103</v>
      </c>
      <c r="D13" s="53" t="s">
        <v>102</v>
      </c>
      <c r="E13" s="54"/>
      <c r="F13" s="54"/>
      <c r="G13" s="54"/>
      <c r="H13" s="54"/>
      <c r="I13" s="55"/>
      <c r="J13" s="24">
        <v>0</v>
      </c>
      <c r="K13" s="4">
        <v>86</v>
      </c>
      <c r="L13" s="4">
        <v>94</v>
      </c>
      <c r="M13" s="4">
        <v>86</v>
      </c>
      <c r="N13" s="4">
        <v>0</v>
      </c>
      <c r="O13" s="4">
        <v>0</v>
      </c>
      <c r="P13" s="10">
        <f t="shared" si="0"/>
        <v>66.5</v>
      </c>
    </row>
    <row r="14" spans="2:17" x14ac:dyDescent="0.25">
      <c r="B14" s="6">
        <f>B13+1</f>
        <v>6</v>
      </c>
      <c r="C14" s="6" t="s">
        <v>104</v>
      </c>
      <c r="D14" s="53" t="s">
        <v>96</v>
      </c>
      <c r="E14" s="54"/>
      <c r="F14" s="54"/>
      <c r="G14" s="54"/>
      <c r="H14" s="54"/>
      <c r="I14" s="55"/>
      <c r="J14" s="4">
        <v>90</v>
      </c>
      <c r="K14" s="4">
        <v>92</v>
      </c>
      <c r="L14" s="4">
        <v>90</v>
      </c>
      <c r="M14" s="4">
        <v>90</v>
      </c>
      <c r="N14" s="4">
        <v>0</v>
      </c>
      <c r="O14" s="4">
        <v>0</v>
      </c>
      <c r="P14" s="10">
        <f t="shared" si="0"/>
        <v>90.5</v>
      </c>
    </row>
    <row r="15" spans="2:17" x14ac:dyDescent="0.25">
      <c r="B15" s="6">
        <f t="shared" si="1"/>
        <v>7</v>
      </c>
      <c r="C15" s="6" t="s">
        <v>105</v>
      </c>
      <c r="D15" s="53" t="s">
        <v>95</v>
      </c>
      <c r="E15" s="54"/>
      <c r="F15" s="54"/>
      <c r="G15" s="54"/>
      <c r="H15" s="54"/>
      <c r="I15" s="55"/>
      <c r="J15" s="4">
        <v>95</v>
      </c>
      <c r="K15" s="4">
        <v>93</v>
      </c>
      <c r="L15" s="4">
        <v>94</v>
      </c>
      <c r="M15" s="4">
        <v>93</v>
      </c>
      <c r="N15" s="4">
        <v>0</v>
      </c>
      <c r="O15" s="4">
        <v>0</v>
      </c>
      <c r="P15" s="10">
        <f t="shared" si="0"/>
        <v>93.75</v>
      </c>
    </row>
    <row r="16" spans="2:17" x14ac:dyDescent="0.25">
      <c r="B16" s="6">
        <f t="shared" si="1"/>
        <v>8</v>
      </c>
      <c r="C16" s="6" t="s">
        <v>39</v>
      </c>
      <c r="D16" s="53" t="s">
        <v>94</v>
      </c>
      <c r="E16" s="54"/>
      <c r="F16" s="54"/>
      <c r="G16" s="54"/>
      <c r="H16" s="54"/>
      <c r="I16" s="55"/>
      <c r="J16" s="4">
        <v>86</v>
      </c>
      <c r="K16" s="4">
        <v>94</v>
      </c>
      <c r="L16" s="4">
        <v>90</v>
      </c>
      <c r="M16" s="4">
        <v>86</v>
      </c>
      <c r="N16" s="4">
        <v>0</v>
      </c>
      <c r="O16" s="4">
        <v>0</v>
      </c>
      <c r="P16" s="10">
        <f t="shared" si="0"/>
        <v>89</v>
      </c>
    </row>
    <row r="17" spans="2:16" x14ac:dyDescent="0.25">
      <c r="B17" s="6">
        <f t="shared" si="1"/>
        <v>9</v>
      </c>
      <c r="C17" s="6" t="s">
        <v>106</v>
      </c>
      <c r="D17" s="53" t="s">
        <v>93</v>
      </c>
      <c r="E17" s="54"/>
      <c r="F17" s="54"/>
      <c r="G17" s="54"/>
      <c r="H17" s="54"/>
      <c r="I17" s="55"/>
      <c r="J17" s="4">
        <v>80</v>
      </c>
      <c r="K17" s="4">
        <v>87</v>
      </c>
      <c r="L17" s="4">
        <v>94</v>
      </c>
      <c r="M17" s="4">
        <v>89</v>
      </c>
      <c r="N17" s="4">
        <v>0</v>
      </c>
      <c r="O17" s="4">
        <v>0</v>
      </c>
      <c r="P17" s="10">
        <f t="shared" si="0"/>
        <v>87.5</v>
      </c>
    </row>
    <row r="18" spans="2:16" x14ac:dyDescent="0.25">
      <c r="B18" s="6"/>
      <c r="C18" s="6"/>
      <c r="D18" s="53"/>
      <c r="E18" s="54"/>
      <c r="F18" s="54"/>
      <c r="G18" s="54"/>
      <c r="H18" s="54"/>
      <c r="I18" s="55"/>
      <c r="J18" s="4"/>
      <c r="K18" s="4"/>
      <c r="L18" s="4"/>
      <c r="M18" s="4"/>
      <c r="N18" s="4"/>
      <c r="O18" s="4"/>
      <c r="P18" s="10"/>
    </row>
    <row r="19" spans="2:16" x14ac:dyDescent="0.25">
      <c r="B19" s="6"/>
      <c r="C19" s="6"/>
      <c r="D19" s="18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10"/>
    </row>
    <row r="20" spans="2:16" x14ac:dyDescent="0.25">
      <c r="B20" s="6"/>
      <c r="C20" s="6"/>
      <c r="D20" s="53"/>
      <c r="E20" s="54"/>
      <c r="F20" s="54"/>
      <c r="G20" s="54"/>
      <c r="H20" s="54"/>
      <c r="I20" s="55"/>
      <c r="J20" s="4"/>
      <c r="K20" s="4"/>
      <c r="L20" s="4"/>
      <c r="M20" s="4"/>
      <c r="N20" s="4"/>
      <c r="O20" s="4"/>
      <c r="P20" s="10"/>
    </row>
    <row r="21" spans="2:16" x14ac:dyDescent="0.25">
      <c r="B21" s="6"/>
      <c r="C21" s="6"/>
      <c r="D21" s="53"/>
      <c r="E21" s="54"/>
      <c r="F21" s="54"/>
      <c r="G21" s="54"/>
      <c r="H21" s="54"/>
      <c r="I21" s="55"/>
      <c r="J21" s="4"/>
      <c r="K21" s="4"/>
      <c r="L21" s="4"/>
      <c r="M21" s="4"/>
      <c r="N21" s="4"/>
      <c r="O21" s="4"/>
      <c r="P21" s="10"/>
    </row>
    <row r="22" spans="2:16" x14ac:dyDescent="0.25">
      <c r="B22" s="6"/>
      <c r="C22" s="6"/>
      <c r="D22" s="53"/>
      <c r="E22" s="54"/>
      <c r="F22" s="54"/>
      <c r="G22" s="54"/>
      <c r="H22" s="54"/>
      <c r="I22" s="55"/>
      <c r="J22" s="4"/>
      <c r="K22" s="23"/>
      <c r="L22" s="4"/>
      <c r="M22" s="4"/>
      <c r="N22" s="4"/>
      <c r="O22" s="4"/>
      <c r="P22" s="10"/>
    </row>
    <row r="23" spans="2:16" x14ac:dyDescent="0.25">
      <c r="B23" s="6"/>
      <c r="C23" s="6"/>
      <c r="D23" s="53"/>
      <c r="E23" s="54"/>
      <c r="F23" s="54"/>
      <c r="G23" s="54"/>
      <c r="H23" s="54"/>
      <c r="I23" s="55"/>
      <c r="J23" s="4"/>
      <c r="K23" s="4"/>
      <c r="L23" s="4"/>
      <c r="M23" s="4"/>
      <c r="N23" s="4"/>
      <c r="O23" s="4"/>
      <c r="P23" s="10"/>
    </row>
    <row r="24" spans="2:16" x14ac:dyDescent="0.25">
      <c r="B24" s="6"/>
      <c r="C24" s="6"/>
      <c r="D24" s="53"/>
      <c r="E24" s="54"/>
      <c r="F24" s="54"/>
      <c r="G24" s="54"/>
      <c r="H24" s="54"/>
      <c r="I24" s="55"/>
      <c r="J24" s="4"/>
      <c r="K24" s="4"/>
      <c r="L24" s="4"/>
      <c r="M24" s="4"/>
      <c r="N24" s="4"/>
      <c r="O24" s="4"/>
      <c r="P24" s="10"/>
    </row>
    <row r="25" spans="2:16" x14ac:dyDescent="0.25">
      <c r="B25" s="6"/>
      <c r="C25" s="6"/>
      <c r="D25" s="53"/>
      <c r="E25" s="54"/>
      <c r="F25" s="54"/>
      <c r="G25" s="54"/>
      <c r="H25" s="54"/>
      <c r="I25" s="55"/>
      <c r="J25" s="4"/>
      <c r="K25" s="4"/>
      <c r="L25" s="4"/>
      <c r="M25" s="4"/>
      <c r="N25" s="4"/>
      <c r="O25" s="4"/>
      <c r="P25" s="10"/>
    </row>
    <row r="26" spans="2:16" x14ac:dyDescent="0.25">
      <c r="B26" s="6"/>
      <c r="C26" s="6"/>
      <c r="D26" s="53"/>
      <c r="E26" s="54"/>
      <c r="F26" s="54"/>
      <c r="G26" s="54"/>
      <c r="H26" s="54"/>
      <c r="I26" s="55"/>
      <c r="J26" s="4"/>
      <c r="K26" s="4"/>
      <c r="L26" s="4"/>
      <c r="M26" s="4"/>
      <c r="N26" s="4"/>
      <c r="O26" s="4"/>
      <c r="P26" s="10"/>
    </row>
    <row r="27" spans="2:16" x14ac:dyDescent="0.25">
      <c r="B27" s="6"/>
      <c r="C27" s="6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10"/>
    </row>
    <row r="28" spans="2:16" x14ac:dyDescent="0.25">
      <c r="B28" s="6"/>
      <c r="C28" s="6"/>
      <c r="D28" s="53"/>
      <c r="E28" s="54"/>
      <c r="F28" s="54"/>
      <c r="G28" s="54"/>
      <c r="H28" s="54"/>
      <c r="I28" s="55"/>
      <c r="J28" s="4"/>
      <c r="K28" s="4"/>
      <c r="L28" s="4"/>
      <c r="M28" s="4"/>
      <c r="N28" s="4"/>
      <c r="O28" s="4"/>
      <c r="P28" s="10"/>
    </row>
    <row r="29" spans="2:16" x14ac:dyDescent="0.25">
      <c r="B29" s="6"/>
      <c r="C29" s="6"/>
      <c r="D29" s="53"/>
      <c r="E29" s="54"/>
      <c r="F29" s="54"/>
      <c r="G29" s="54"/>
      <c r="H29" s="54"/>
      <c r="I29" s="55"/>
      <c r="J29" s="4"/>
      <c r="K29" s="4"/>
      <c r="L29" s="4"/>
      <c r="M29" s="4"/>
      <c r="N29" s="4"/>
      <c r="O29" s="4"/>
      <c r="P29" s="10"/>
    </row>
    <row r="30" spans="2:16" x14ac:dyDescent="0.25">
      <c r="B30" s="6"/>
      <c r="C30" s="6"/>
      <c r="J30" s="4"/>
      <c r="K30" s="4"/>
      <c r="L30" s="4"/>
      <c r="M30" s="4"/>
      <c r="N30" s="4"/>
      <c r="O30" s="4"/>
      <c r="P30" s="10"/>
    </row>
    <row r="31" spans="2:16" x14ac:dyDescent="0.25">
      <c r="B31" s="6"/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10"/>
    </row>
    <row r="32" spans="2:16" x14ac:dyDescent="0.25">
      <c r="B32" s="6"/>
      <c r="C32" s="6"/>
      <c r="D32" s="53"/>
      <c r="E32" s="54"/>
      <c r="F32" s="54"/>
      <c r="G32" s="54"/>
      <c r="H32" s="54"/>
      <c r="I32" s="55"/>
      <c r="J32" s="4"/>
      <c r="K32" s="4"/>
      <c r="L32" s="4"/>
      <c r="M32" s="4"/>
      <c r="N32" s="4"/>
      <c r="O32" s="4"/>
      <c r="P32" s="10"/>
    </row>
    <row r="33" spans="2:16" x14ac:dyDescent="0.25">
      <c r="B33" s="6"/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10"/>
    </row>
    <row r="34" spans="2:16" x14ac:dyDescent="0.25">
      <c r="B34" s="6"/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10"/>
    </row>
    <row r="35" spans="2:16" x14ac:dyDescent="0.25">
      <c r="B35" s="6"/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</row>
    <row r="36" spans="2:16" x14ac:dyDescent="0.25">
      <c r="B36" s="6"/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6" x14ac:dyDescent="0.2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6" x14ac:dyDescent="0.2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6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6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6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6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6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6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6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6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6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1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2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3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5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6</v>
      </c>
      <c r="C53" s="7"/>
      <c r="D53" s="36"/>
      <c r="E53" s="36"/>
      <c r="F53" s="36"/>
      <c r="G53" s="36"/>
      <c r="H53" s="36"/>
      <c r="I53" s="36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7</v>
      </c>
      <c r="C54" s="7"/>
      <c r="D54" s="36"/>
      <c r="E54" s="36"/>
      <c r="F54" s="36"/>
      <c r="G54" s="36"/>
      <c r="H54" s="36"/>
      <c r="I54" s="36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8</v>
      </c>
      <c r="C55" s="7"/>
      <c r="D55" s="36"/>
      <c r="E55" s="36"/>
      <c r="F55" s="36"/>
      <c r="G55" s="36"/>
      <c r="H55" s="36"/>
      <c r="I55" s="36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9</v>
      </c>
      <c r="C56" s="3"/>
      <c r="D56" s="37"/>
      <c r="E56" s="38"/>
      <c r="F56" s="38"/>
      <c r="G56" s="38"/>
      <c r="H56" s="38"/>
      <c r="I56" s="39"/>
      <c r="J56" s="3"/>
      <c r="K56" s="3"/>
      <c r="L56" s="3"/>
      <c r="M56" s="3"/>
      <c r="N56" s="3"/>
      <c r="O56" s="3"/>
      <c r="P56" s="10"/>
    </row>
    <row r="57" spans="2:16" x14ac:dyDescent="0.25">
      <c r="C57" s="34"/>
      <c r="D57" s="34"/>
      <c r="E57" s="1"/>
      <c r="H57" s="40" t="s">
        <v>19</v>
      </c>
      <c r="I57" s="40"/>
      <c r="J57" s="11">
        <f t="shared" ref="J57:O57" si="2">COUNTIF(J9:J56,"&gt;=70")</f>
        <v>7</v>
      </c>
      <c r="K57" s="11">
        <f t="shared" si="2"/>
        <v>8</v>
      </c>
      <c r="L57" s="11">
        <f t="shared" si="2"/>
        <v>9</v>
      </c>
      <c r="M57" s="11">
        <f t="shared" si="2"/>
        <v>9</v>
      </c>
      <c r="N57" s="11">
        <f t="shared" si="2"/>
        <v>0</v>
      </c>
      <c r="O57" s="11">
        <f t="shared" si="2"/>
        <v>0</v>
      </c>
      <c r="P57" s="15">
        <f>COUNTIF(P9:P51,"&gt;=70")</f>
        <v>6</v>
      </c>
    </row>
    <row r="58" spans="2:16" x14ac:dyDescent="0.25">
      <c r="C58" s="34"/>
      <c r="D58" s="34"/>
      <c r="E58" s="8"/>
      <c r="H58" s="43" t="s">
        <v>20</v>
      </c>
      <c r="I58" s="43"/>
      <c r="J58" s="12">
        <f t="shared" ref="J58:P58" si="3">COUNTIF(J9:J56,"&lt;70")</f>
        <v>2</v>
      </c>
      <c r="K58" s="12">
        <f t="shared" si="3"/>
        <v>1</v>
      </c>
      <c r="L58" s="12">
        <f t="shared" si="3"/>
        <v>0</v>
      </c>
      <c r="M58" s="12">
        <f t="shared" si="3"/>
        <v>0</v>
      </c>
      <c r="N58" s="12">
        <f t="shared" si="3"/>
        <v>9</v>
      </c>
      <c r="O58" s="12">
        <f t="shared" si="3"/>
        <v>9</v>
      </c>
      <c r="P58" s="12">
        <f t="shared" si="3"/>
        <v>3</v>
      </c>
    </row>
    <row r="59" spans="2:16" x14ac:dyDescent="0.25">
      <c r="C59" s="34"/>
      <c r="D59" s="34"/>
      <c r="E59" s="34"/>
      <c r="H59" s="43" t="s">
        <v>21</v>
      </c>
      <c r="I59" s="43"/>
      <c r="J59" s="12">
        <f t="shared" ref="J59:P59" si="4">COUNT(J9:J56)</f>
        <v>9</v>
      </c>
      <c r="K59" s="12">
        <f t="shared" si="4"/>
        <v>9</v>
      </c>
      <c r="L59" s="12">
        <f t="shared" si="4"/>
        <v>9</v>
      </c>
      <c r="M59" s="12">
        <f t="shared" si="4"/>
        <v>9</v>
      </c>
      <c r="N59" s="12">
        <f t="shared" si="4"/>
        <v>9</v>
      </c>
      <c r="O59" s="12">
        <f t="shared" si="4"/>
        <v>9</v>
      </c>
      <c r="P59" s="12">
        <f t="shared" si="4"/>
        <v>9</v>
      </c>
    </row>
    <row r="60" spans="2:16" x14ac:dyDescent="0.25">
      <c r="C60" s="34"/>
      <c r="D60" s="34"/>
      <c r="E60" s="1"/>
      <c r="H60" s="35" t="s">
        <v>16</v>
      </c>
      <c r="I60" s="35"/>
      <c r="J60" s="13">
        <f>J57/J59</f>
        <v>0.77777777777777779</v>
      </c>
      <c r="K60" s="14">
        <f t="shared" ref="K60:P60" si="5">K57/K59</f>
        <v>0.88888888888888884</v>
      </c>
      <c r="L60" s="14">
        <f t="shared" si="5"/>
        <v>1</v>
      </c>
      <c r="M60" s="14">
        <f t="shared" si="5"/>
        <v>1</v>
      </c>
      <c r="N60" s="14">
        <f t="shared" si="5"/>
        <v>0</v>
      </c>
      <c r="O60" s="14">
        <f t="shared" si="5"/>
        <v>0</v>
      </c>
      <c r="P60" s="14">
        <f t="shared" si="5"/>
        <v>0.66666666666666663</v>
      </c>
    </row>
    <row r="61" spans="2:16" x14ac:dyDescent="0.25">
      <c r="C61" s="34"/>
      <c r="D61" s="34"/>
      <c r="E61" s="1"/>
      <c r="H61" s="35" t="s">
        <v>17</v>
      </c>
      <c r="I61" s="35"/>
      <c r="J61" s="13">
        <f>J58/J59</f>
        <v>0.22222222222222221</v>
      </c>
      <c r="K61" s="13">
        <f t="shared" ref="K61:P61" si="6">K58/K59</f>
        <v>0.1111111111111111</v>
      </c>
      <c r="L61" s="14">
        <f t="shared" si="6"/>
        <v>0</v>
      </c>
      <c r="M61" s="14">
        <f t="shared" si="6"/>
        <v>0</v>
      </c>
      <c r="N61" s="14">
        <f t="shared" si="6"/>
        <v>1</v>
      </c>
      <c r="O61" s="14">
        <f t="shared" si="6"/>
        <v>1</v>
      </c>
      <c r="P61" s="14">
        <f t="shared" si="6"/>
        <v>0.33333333333333331</v>
      </c>
    </row>
    <row r="62" spans="2:16" x14ac:dyDescent="0.25">
      <c r="C62" s="34"/>
      <c r="D62" s="34"/>
      <c r="E62" s="8"/>
    </row>
    <row r="63" spans="2:16" x14ac:dyDescent="0.25">
      <c r="C63" s="1"/>
      <c r="D63" s="1"/>
      <c r="E63" s="8"/>
    </row>
    <row r="64" spans="2:16" x14ac:dyDescent="0.25">
      <c r="J64" s="41"/>
      <c r="K64" s="41"/>
      <c r="L64" s="41"/>
      <c r="M64" s="41"/>
      <c r="N64" s="41"/>
      <c r="O64" s="41"/>
    </row>
    <row r="65" spans="10:15" x14ac:dyDescent="0.25">
      <c r="J65" s="42" t="s">
        <v>18</v>
      </c>
      <c r="K65" s="42"/>
      <c r="L65" s="42"/>
      <c r="M65" s="42"/>
      <c r="N65" s="42"/>
      <c r="O65" s="42"/>
    </row>
  </sheetData>
  <mergeCells count="65">
    <mergeCell ref="D24:I24"/>
    <mergeCell ref="D25:I25"/>
    <mergeCell ref="D26:I26"/>
    <mergeCell ref="D13:I13"/>
    <mergeCell ref="D22:I22"/>
    <mergeCell ref="D23:I23"/>
    <mergeCell ref="I6:J6"/>
    <mergeCell ref="K6:O6"/>
    <mergeCell ref="D8:I8"/>
    <mergeCell ref="D9:I9"/>
    <mergeCell ref="B2:O2"/>
    <mergeCell ref="C3:O3"/>
    <mergeCell ref="J4:K4"/>
    <mergeCell ref="N4:O4"/>
    <mergeCell ref="D10:I10"/>
    <mergeCell ref="D11:I11"/>
    <mergeCell ref="D18:I18"/>
    <mergeCell ref="D20:I20"/>
    <mergeCell ref="D21:I21"/>
    <mergeCell ref="D12:I12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O64"/>
    <mergeCell ref="J65:O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3" zoomScale="110" zoomScaleNormal="110" workbookViewId="0">
      <selection activeCell="M19" sqref="M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2"/>
      <c r="Q2" s="2"/>
    </row>
    <row r="3" spans="2:20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  <c r="Q3" s="1"/>
    </row>
    <row r="4" spans="2:20" x14ac:dyDescent="0.25">
      <c r="C4" t="s">
        <v>0</v>
      </c>
      <c r="D4" s="47" t="s">
        <v>168</v>
      </c>
      <c r="E4" s="47"/>
      <c r="F4" s="47"/>
      <c r="G4" s="47"/>
      <c r="I4" t="s">
        <v>1</v>
      </c>
      <c r="J4" s="48" t="s">
        <v>41</v>
      </c>
      <c r="K4" s="48"/>
      <c r="M4" t="s">
        <v>2</v>
      </c>
      <c r="N4" s="49">
        <v>45812</v>
      </c>
      <c r="O4" s="4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8" t="s">
        <v>89</v>
      </c>
      <c r="E6" s="48"/>
      <c r="F6" s="48"/>
      <c r="G6" s="48"/>
      <c r="I6" s="34" t="s">
        <v>22</v>
      </c>
      <c r="J6" s="34"/>
      <c r="K6" s="50" t="s">
        <v>25</v>
      </c>
      <c r="L6" s="50"/>
      <c r="M6" s="50"/>
      <c r="N6" s="50"/>
      <c r="O6" s="5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7"/>
    </row>
    <row r="9" spans="2:20" x14ac:dyDescent="0.25">
      <c r="B9" s="6">
        <v>1</v>
      </c>
      <c r="C9" s="6" t="s">
        <v>91</v>
      </c>
      <c r="D9" s="53" t="s">
        <v>90</v>
      </c>
      <c r="E9" s="54"/>
      <c r="F9" s="54"/>
      <c r="G9" s="54"/>
      <c r="H9" s="54"/>
      <c r="I9" s="55"/>
      <c r="J9" s="4">
        <v>93</v>
      </c>
      <c r="K9" s="4">
        <v>82</v>
      </c>
      <c r="L9" s="4">
        <v>92</v>
      </c>
      <c r="M9" s="4">
        <v>88</v>
      </c>
      <c r="N9" s="4">
        <v>0</v>
      </c>
      <c r="O9" s="4">
        <v>0</v>
      </c>
      <c r="P9" s="10">
        <f ca="1">(J9+K9+L9+M9+N9+O9+P9+Q9)/6</f>
        <v>0</v>
      </c>
      <c r="R9" s="1"/>
    </row>
    <row r="10" spans="2:20" x14ac:dyDescent="0.25">
      <c r="B10" s="6">
        <f>1+B9</f>
        <v>2</v>
      </c>
      <c r="C10" s="6" t="s">
        <v>92</v>
      </c>
      <c r="D10" s="53" t="s">
        <v>99</v>
      </c>
      <c r="E10" s="54"/>
      <c r="F10" s="54"/>
      <c r="G10" s="54"/>
      <c r="H10" s="54"/>
      <c r="I10" s="55"/>
      <c r="J10" s="28">
        <v>85</v>
      </c>
      <c r="K10" s="4">
        <v>86</v>
      </c>
      <c r="L10" s="4">
        <v>96</v>
      </c>
      <c r="M10" s="4">
        <v>96</v>
      </c>
      <c r="N10" s="4">
        <v>0</v>
      </c>
      <c r="O10" s="4">
        <v>0</v>
      </c>
      <c r="P10" s="10">
        <f t="shared" ref="P10:P17" ca="1" si="0">(J10+K10+L10+M10+N10+O10+P10+Q10)/6</f>
        <v>0</v>
      </c>
      <c r="R10" s="1"/>
      <c r="S10" s="1"/>
      <c r="T10" s="17"/>
    </row>
    <row r="11" spans="2:20" x14ac:dyDescent="0.25">
      <c r="B11" s="6">
        <f t="shared" ref="B11:B36" si="1">1+B10</f>
        <v>3</v>
      </c>
      <c r="C11" s="6" t="s">
        <v>100</v>
      </c>
      <c r="D11" s="53" t="s">
        <v>98</v>
      </c>
      <c r="E11" s="54"/>
      <c r="F11" s="54"/>
      <c r="G11" s="54"/>
      <c r="H11" s="54"/>
      <c r="I11" s="55"/>
      <c r="J11" s="4">
        <v>81</v>
      </c>
      <c r="K11" s="24">
        <v>0</v>
      </c>
      <c r="L11" s="4">
        <v>84</v>
      </c>
      <c r="M11" s="4">
        <v>78</v>
      </c>
      <c r="N11" s="4">
        <v>0</v>
      </c>
      <c r="O11" s="4">
        <v>0</v>
      </c>
      <c r="P11" s="10">
        <f t="shared" ca="1" si="0"/>
        <v>0</v>
      </c>
      <c r="R11" s="1"/>
      <c r="S11" s="1"/>
    </row>
    <row r="12" spans="2:20" x14ac:dyDescent="0.25">
      <c r="B12" s="6">
        <f t="shared" si="1"/>
        <v>4</v>
      </c>
      <c r="C12" s="6" t="s">
        <v>101</v>
      </c>
      <c r="D12" s="53" t="s">
        <v>97</v>
      </c>
      <c r="E12" s="54"/>
      <c r="F12" s="54"/>
      <c r="G12" s="54"/>
      <c r="H12" s="54"/>
      <c r="I12" s="55"/>
      <c r="J12" s="28">
        <v>83</v>
      </c>
      <c r="K12" s="24">
        <v>0</v>
      </c>
      <c r="L12" s="4">
        <v>92</v>
      </c>
      <c r="M12" s="4">
        <v>88</v>
      </c>
      <c r="N12" s="4">
        <v>0</v>
      </c>
      <c r="O12" s="4">
        <v>0</v>
      </c>
      <c r="P12" s="10">
        <f t="shared" ca="1" si="0"/>
        <v>0</v>
      </c>
      <c r="R12" s="1"/>
    </row>
    <row r="13" spans="2:20" x14ac:dyDescent="0.25">
      <c r="B13" s="6">
        <f t="shared" si="1"/>
        <v>5</v>
      </c>
      <c r="C13" s="6" t="s">
        <v>34</v>
      </c>
      <c r="D13" s="53" t="s">
        <v>167</v>
      </c>
      <c r="E13" s="54"/>
      <c r="F13" s="54"/>
      <c r="G13" s="54"/>
      <c r="H13" s="54"/>
      <c r="I13" s="55"/>
      <c r="J13" s="24">
        <v>0</v>
      </c>
      <c r="K13" s="24">
        <v>0</v>
      </c>
      <c r="L13" s="28">
        <v>92</v>
      </c>
      <c r="M13" s="28">
        <v>90</v>
      </c>
      <c r="N13" s="28">
        <v>0</v>
      </c>
      <c r="O13" s="28">
        <v>0</v>
      </c>
      <c r="P13" s="10">
        <f t="shared" ca="1" si="0"/>
        <v>0</v>
      </c>
      <c r="R13" s="1"/>
    </row>
    <row r="14" spans="2:20" x14ac:dyDescent="0.25">
      <c r="B14" s="6">
        <f t="shared" si="1"/>
        <v>6</v>
      </c>
      <c r="C14" s="6" t="s">
        <v>103</v>
      </c>
      <c r="D14" s="53" t="s">
        <v>102</v>
      </c>
      <c r="E14" s="54"/>
      <c r="F14" s="54"/>
      <c r="G14" s="54"/>
      <c r="H14" s="54"/>
      <c r="I14" s="55"/>
      <c r="J14" s="4">
        <v>80</v>
      </c>
      <c r="K14" s="24">
        <v>0</v>
      </c>
      <c r="L14" s="4">
        <v>88</v>
      </c>
      <c r="M14" s="4">
        <v>83</v>
      </c>
      <c r="N14" s="4">
        <v>0</v>
      </c>
      <c r="O14" s="4">
        <v>0</v>
      </c>
      <c r="P14" s="10">
        <f t="shared" ca="1" si="0"/>
        <v>0</v>
      </c>
      <c r="R14" s="1"/>
    </row>
    <row r="15" spans="2:20" x14ac:dyDescent="0.25">
      <c r="B15" s="6">
        <f t="shared" si="1"/>
        <v>7</v>
      </c>
      <c r="C15" s="6" t="s">
        <v>104</v>
      </c>
      <c r="D15" s="53" t="s">
        <v>96</v>
      </c>
      <c r="E15" s="54"/>
      <c r="F15" s="54"/>
      <c r="G15" s="54"/>
      <c r="H15" s="54"/>
      <c r="I15" s="55"/>
      <c r="J15" s="4">
        <v>94</v>
      </c>
      <c r="K15" s="4">
        <v>89</v>
      </c>
      <c r="L15" s="4">
        <v>97</v>
      </c>
      <c r="M15" s="4">
        <v>89</v>
      </c>
      <c r="N15" s="4">
        <v>0</v>
      </c>
      <c r="O15" s="4">
        <v>0</v>
      </c>
      <c r="P15" s="10">
        <f t="shared" ca="1" si="0"/>
        <v>0</v>
      </c>
      <c r="R15" s="1"/>
      <c r="S15" s="1"/>
    </row>
    <row r="16" spans="2:20" x14ac:dyDescent="0.25">
      <c r="B16" s="6">
        <f t="shared" si="1"/>
        <v>8</v>
      </c>
      <c r="C16" s="6" t="s">
        <v>105</v>
      </c>
      <c r="D16" s="53" t="s">
        <v>95</v>
      </c>
      <c r="E16" s="54"/>
      <c r="F16" s="54"/>
      <c r="G16" s="54"/>
      <c r="H16" s="54"/>
      <c r="I16" s="55"/>
      <c r="J16" s="28">
        <v>83</v>
      </c>
      <c r="K16" s="4">
        <v>86</v>
      </c>
      <c r="L16" s="4">
        <v>89</v>
      </c>
      <c r="M16" s="4">
        <v>82</v>
      </c>
      <c r="N16" s="4">
        <v>0</v>
      </c>
      <c r="O16" s="4">
        <v>0</v>
      </c>
      <c r="P16" s="10">
        <f t="shared" ca="1" si="0"/>
        <v>0</v>
      </c>
      <c r="R16" s="1"/>
      <c r="S16" s="1"/>
    </row>
    <row r="17" spans="2:19" x14ac:dyDescent="0.25">
      <c r="B17" s="6">
        <f t="shared" si="1"/>
        <v>9</v>
      </c>
      <c r="C17" s="6" t="s">
        <v>106</v>
      </c>
      <c r="D17" s="53" t="s">
        <v>93</v>
      </c>
      <c r="E17" s="54"/>
      <c r="F17" s="54"/>
      <c r="G17" s="54"/>
      <c r="H17" s="54"/>
      <c r="I17" s="55"/>
      <c r="J17" s="4">
        <v>90</v>
      </c>
      <c r="K17" s="4">
        <v>83</v>
      </c>
      <c r="L17" s="4">
        <v>91</v>
      </c>
      <c r="M17" s="4">
        <v>84</v>
      </c>
      <c r="N17" s="4">
        <v>0</v>
      </c>
      <c r="O17" s="4">
        <v>0</v>
      </c>
      <c r="P17" s="10">
        <f t="shared" ca="1" si="0"/>
        <v>0</v>
      </c>
      <c r="R17" s="1"/>
      <c r="S17" s="1"/>
    </row>
    <row r="18" spans="2:19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36"/>
      <c r="E55" s="36"/>
      <c r="F55" s="36"/>
      <c r="G55" s="36"/>
      <c r="H55" s="36"/>
      <c r="I55" s="36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36"/>
      <c r="E56" s="36"/>
      <c r="F56" s="36"/>
      <c r="G56" s="36"/>
      <c r="H56" s="36"/>
      <c r="I56" s="36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36"/>
      <c r="E57" s="36"/>
      <c r="F57" s="36"/>
      <c r="G57" s="36"/>
      <c r="H57" s="36"/>
      <c r="I57" s="36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36"/>
      <c r="E58" s="36"/>
      <c r="F58" s="36"/>
      <c r="G58" s="36"/>
      <c r="H58" s="36"/>
      <c r="I58" s="36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36"/>
      <c r="E59" s="36"/>
      <c r="F59" s="36"/>
      <c r="G59" s="36"/>
      <c r="H59" s="36"/>
      <c r="I59" s="36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36"/>
      <c r="E60" s="36"/>
      <c r="F60" s="36"/>
      <c r="G60" s="36"/>
      <c r="H60" s="36"/>
      <c r="I60" s="36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36"/>
      <c r="E61" s="36"/>
      <c r="F61" s="36"/>
      <c r="G61" s="36"/>
      <c r="H61" s="36"/>
      <c r="I61" s="36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37"/>
      <c r="E62" s="38"/>
      <c r="F62" s="38"/>
      <c r="G62" s="38"/>
      <c r="H62" s="38"/>
      <c r="I62" s="39"/>
      <c r="J62" s="3"/>
      <c r="K62" s="3"/>
      <c r="L62" s="3"/>
      <c r="M62" s="3"/>
      <c r="N62" s="3"/>
      <c r="O62" s="3"/>
      <c r="P62" s="10"/>
    </row>
    <row r="63" spans="2:16" x14ac:dyDescent="0.25">
      <c r="C63" s="34"/>
      <c r="D63" s="34"/>
      <c r="E63" s="1"/>
      <c r="H63" s="40" t="s">
        <v>19</v>
      </c>
      <c r="I63" s="40"/>
      <c r="J63" s="11">
        <f t="shared" ref="J63:O63" si="2">COUNTIF(J9:J62,"&gt;=70")</f>
        <v>8</v>
      </c>
      <c r="K63" s="11">
        <f t="shared" si="2"/>
        <v>5</v>
      </c>
      <c r="L63" s="11">
        <f t="shared" si="2"/>
        <v>9</v>
      </c>
      <c r="M63" s="11">
        <f t="shared" si="2"/>
        <v>9</v>
      </c>
      <c r="N63" s="11">
        <f t="shared" si="2"/>
        <v>0</v>
      </c>
      <c r="O63" s="11">
        <f t="shared" si="2"/>
        <v>0</v>
      </c>
      <c r="P63" s="15">
        <f ca="1">COUNTIF(P9:P57,"&gt;=70")</f>
        <v>0</v>
      </c>
    </row>
    <row r="64" spans="2:16" x14ac:dyDescent="0.25">
      <c r="C64" s="34"/>
      <c r="D64" s="34"/>
      <c r="E64" s="8"/>
      <c r="H64" s="43" t="s">
        <v>20</v>
      </c>
      <c r="I64" s="43"/>
      <c r="J64" s="12">
        <f t="shared" ref="J64:P64" si="3">COUNTIF(J9:J62,"&lt;70")</f>
        <v>1</v>
      </c>
      <c r="K64" s="12">
        <f t="shared" si="3"/>
        <v>4</v>
      </c>
      <c r="L64" s="12">
        <f t="shared" si="3"/>
        <v>0</v>
      </c>
      <c r="M64" s="12">
        <f t="shared" si="3"/>
        <v>0</v>
      </c>
      <c r="N64" s="12">
        <f t="shared" si="3"/>
        <v>9</v>
      </c>
      <c r="O64" s="12">
        <f t="shared" si="3"/>
        <v>9</v>
      </c>
      <c r="P64" s="12">
        <f t="shared" ca="1" si="3"/>
        <v>7</v>
      </c>
    </row>
    <row r="65" spans="3:16" x14ac:dyDescent="0.25">
      <c r="C65" s="34"/>
      <c r="D65" s="34"/>
      <c r="E65" s="34"/>
      <c r="H65" s="43" t="s">
        <v>21</v>
      </c>
      <c r="I65" s="43"/>
      <c r="J65" s="12">
        <f t="shared" ref="J65:P65" si="4">COUNT(J9:J62)</f>
        <v>9</v>
      </c>
      <c r="K65" s="12">
        <f t="shared" si="4"/>
        <v>9</v>
      </c>
      <c r="L65" s="12">
        <f t="shared" si="4"/>
        <v>9</v>
      </c>
      <c r="M65" s="12">
        <f t="shared" si="4"/>
        <v>9</v>
      </c>
      <c r="N65" s="12">
        <f t="shared" si="4"/>
        <v>9</v>
      </c>
      <c r="O65" s="12">
        <f t="shared" si="4"/>
        <v>9</v>
      </c>
      <c r="P65" s="12">
        <f t="shared" ca="1" si="4"/>
        <v>7</v>
      </c>
    </row>
    <row r="66" spans="3:16" x14ac:dyDescent="0.25">
      <c r="C66" s="34"/>
      <c r="D66" s="34"/>
      <c r="E66" s="1"/>
      <c r="H66" s="35" t="s">
        <v>16</v>
      </c>
      <c r="I66" s="35"/>
      <c r="J66" s="13">
        <f>J63/J65</f>
        <v>0.88888888888888884</v>
      </c>
      <c r="K66" s="14">
        <f t="shared" ref="K66:P66" si="5">K63/K65</f>
        <v>0.55555555555555558</v>
      </c>
      <c r="L66" s="14">
        <f t="shared" si="5"/>
        <v>1</v>
      </c>
      <c r="M66" s="14">
        <f t="shared" si="5"/>
        <v>1</v>
      </c>
      <c r="N66" s="14">
        <f t="shared" si="5"/>
        <v>0</v>
      </c>
      <c r="O66" s="14">
        <f t="shared" si="5"/>
        <v>0</v>
      </c>
      <c r="P66" s="14">
        <f t="shared" ca="1" si="5"/>
        <v>0</v>
      </c>
    </row>
    <row r="67" spans="3:16" x14ac:dyDescent="0.25">
      <c r="C67" s="34"/>
      <c r="D67" s="34"/>
      <c r="E67" s="1"/>
      <c r="H67" s="35" t="s">
        <v>17</v>
      </c>
      <c r="I67" s="35"/>
      <c r="J67" s="13">
        <f>J64/J65</f>
        <v>0.1111111111111111</v>
      </c>
      <c r="K67" s="13">
        <f t="shared" ref="K67:P67" si="6">K64/K65</f>
        <v>0.44444444444444442</v>
      </c>
      <c r="L67" s="14">
        <f t="shared" si="6"/>
        <v>0</v>
      </c>
      <c r="M67" s="14">
        <f t="shared" si="6"/>
        <v>0</v>
      </c>
      <c r="N67" s="14">
        <f t="shared" si="6"/>
        <v>1</v>
      </c>
      <c r="O67" s="14">
        <f t="shared" si="6"/>
        <v>1</v>
      </c>
      <c r="P67" s="14">
        <f t="shared" ca="1" si="6"/>
        <v>1</v>
      </c>
    </row>
    <row r="68" spans="3:16" x14ac:dyDescent="0.25">
      <c r="C68" s="34"/>
      <c r="D68" s="34"/>
      <c r="E68" s="8"/>
    </row>
    <row r="69" spans="3:16" x14ac:dyDescent="0.25">
      <c r="C69" s="1"/>
      <c r="D69" s="1"/>
      <c r="E69" s="8"/>
    </row>
    <row r="70" spans="3:16" x14ac:dyDescent="0.25">
      <c r="J70" s="41"/>
      <c r="K70" s="41"/>
      <c r="L70" s="41"/>
      <c r="M70" s="41"/>
      <c r="N70" s="41"/>
      <c r="O70" s="41"/>
    </row>
    <row r="71" spans="3:16" x14ac:dyDescent="0.25">
      <c r="J71" s="42" t="s">
        <v>18</v>
      </c>
      <c r="K71" s="42"/>
      <c r="L71" s="42"/>
      <c r="M71" s="42"/>
      <c r="N71" s="42"/>
      <c r="O71" s="42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5:I15"/>
    <mergeCell ref="D16:I16"/>
    <mergeCell ref="D18:I18"/>
    <mergeCell ref="D14:I14"/>
    <mergeCell ref="D17:I17"/>
    <mergeCell ref="D21:I21"/>
    <mergeCell ref="D19:I19"/>
    <mergeCell ref="D20:I20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HSI</vt:lpstr>
      <vt:lpstr>FYEP-B</vt:lpstr>
      <vt:lpstr>FYEP</vt:lpstr>
      <vt:lpstr>TSC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Aguirre Fernandez Aguirre Fernandez</cp:lastModifiedBy>
  <cp:lastPrinted>2023-03-21T15:13:53Z</cp:lastPrinted>
  <dcterms:created xsi:type="dcterms:W3CDTF">2023-03-14T19:16:59Z</dcterms:created>
  <dcterms:modified xsi:type="dcterms:W3CDTF">2025-06-04T14:54:36Z</dcterms:modified>
</cp:coreProperties>
</file>