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50224704-1FE7-4446-B8D3-F122CF655F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F28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4" i="23"/>
  <c r="D14" i="23"/>
  <c r="C14" i="23"/>
  <c r="A14" i="23"/>
  <c r="B10" i="23"/>
  <c r="B37" i="23" s="1"/>
  <c r="L8" i="23"/>
  <c r="H8" i="23"/>
  <c r="E8" i="23"/>
  <c r="C14" i="22"/>
  <c r="D14" i="22"/>
  <c r="A14" i="22"/>
  <c r="B10" i="22"/>
  <c r="B37" i="22"/>
  <c r="L8" i="22"/>
  <c r="E8" i="22"/>
  <c r="N28" i="22"/>
  <c r="M28" i="22"/>
  <c r="K28" i="22"/>
  <c r="G28" i="22"/>
  <c r="F28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L14" i="22"/>
  <c r="E28" i="22"/>
  <c r="I28" i="10"/>
  <c r="J28" i="10" s="1"/>
  <c r="L28" i="10"/>
  <c r="I28" i="25" l="1"/>
  <c r="J28" i="25" s="1"/>
  <c r="L28" i="25"/>
  <c r="H28" i="25"/>
  <c r="L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<sst xmlns="http://schemas.openxmlformats.org/spreadsheetml/2006/main" count="209" uniqueCount="58">
  <si>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</si>
  <si>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</si>
  <si>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</si>
  <si>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</si>
  <si>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</si>
  <si>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</si>
  <si>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</si>
  <si>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</si>
  <si>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</si>
  <si>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</si>
  <si>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</si>
  <si>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</si>
  <si>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</si>
  <si>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</si>
  <si>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</si>
  <si>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</si>
  <si>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</si>
  <si>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</si>
  <si>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</si>
  <si>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</si>
  <si>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</si>
  <si>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</si>
  <si>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</si>
  <si>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</si>
  <si>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</si>
  <si>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</si>
  <si>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</si>
  <si>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</si>
  <si>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</si>
  <si>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</si>
  <si>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</si>
  <si>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</si>
  <si>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</si>
  <si>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</si>
  <si>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</si>
  <si>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</si>
  <si>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</si>
  <si>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</si>
  <si>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</si>
  <si>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</si>
  <si>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</si>
  <si>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</si>
  <si>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</si>
  <si>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</si>
  <si>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</si>
  <si>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</si>
  <si>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</si>
  <si>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ING. FLOR CHONTAL PELAYO</t>
  </si>
  <si>
    <t>INDUSTRIAL</t>
  </si>
  <si>
    <t>ING. Flor I. Chontal Pelayo</t>
  </si>
  <si>
    <t>III</t>
  </si>
  <si>
    <t>IV</t>
  </si>
  <si>
    <t>413-B</t>
  </si>
  <si>
    <t>FORMULACIÓN Y EVALUACIÓN DE PROYECTOS</t>
  </si>
  <si>
    <t>801-A</t>
  </si>
  <si>
    <t>801-B</t>
  </si>
  <si>
    <t>TEMAS SELECTOS DE CALIDAD</t>
  </si>
  <si>
    <t>FEBRERO 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</si>
</sst>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458975</xdr:colOff>
      <xdr:row>33</xdr:row>
      <xdr:rowOff>470180</xdr:rowOff>
    </xdr:from>
    <xdr:to>
      <xdr:col>3</xdr:col>
      <xdr:colOff>582479</xdr:colOff>
      <xdr:row>36</xdr:row>
      <xdr:rowOff>42222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5225" y="7788555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77932</xdr:colOff>
      <xdr:row>33</xdr:row>
      <xdr:rowOff>467591</xdr:rowOff>
    </xdr:from>
    <xdr:to>
      <xdr:col>3</xdr:col>
      <xdr:colOff>772936</xdr:colOff>
      <xdr:row>36</xdr:row>
      <xdr:rowOff>45406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3F30A-B06B-467C-A1A1-A203E4E8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33</xdr:row>
      <xdr:rowOff>419100</xdr:rowOff>
    </xdr:from>
    <xdr:to>
      <xdr:col>3</xdr:col>
      <xdr:colOff>733104</xdr:colOff>
      <xdr:row>33</xdr:row>
      <xdr:rowOff>784892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785E3-1AB6-478F-BB8A-8051CD4F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5650" y="8010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466725</xdr:rowOff>
    </xdr:from>
    <xdr:to>
      <xdr:col>3</xdr:col>
      <xdr:colOff>809304</xdr:colOff>
      <xdr:row>36</xdr:row>
      <xdr:rowOff>41942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83A757-6ACB-42B0-BE3D-C85FFE3F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8058150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B6" zoomScale="120" zoomScaleNormal="12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1</v>
      </c>
      <c r="G8" s="4" t="s">
        <v>6</v>
      </c>
      <c r="H8" s="5">
        <v>1</v>
      </c>
      <c r="I8" s="39" t="s">
        <v>7</v>
      </c>
      <c r="J8" s="39"/>
      <c r="K8" s="39"/>
      <c r="L8" s="40" t="s">
        <v>57</v>
      </c>
      <c r="M8" s="40"/>
      <c r="N8" s="40"/>
    </row>
    <row r="10" spans="1:14" x14ac:dyDescent="0.2">
      <c r="A10" s="4" t="s">
        <v>8</v>
      </c>
      <c r="B10" s="40" t="s">
        <v>44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35</v>
      </c>
      <c r="B14" s="9" t="s">
        <v>21</v>
      </c>
      <c r="C14" s="9" t="s">
        <v>52</v>
      </c>
      <c r="D14" s="9" t="s">
        <v>46</v>
      </c>
      <c r="E14" s="9">
        <v>28</v>
      </c>
      <c r="F14" s="9">
        <v>15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40.53</v>
      </c>
      <c r="N14" s="15">
        <v>0.54</v>
      </c>
    </row>
    <row r="15" spans="1:14" s="11" customFormat="1" ht="25.5" x14ac:dyDescent="0.2">
      <c r="A15" s="8" t="s">
        <v>53</v>
      </c>
      <c r="B15" s="9" t="s">
        <v>21</v>
      </c>
      <c r="C15" s="9" t="s">
        <v>54</v>
      </c>
      <c r="D15" s="9" t="s">
        <v>46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68.56</v>
      </c>
      <c r="N15" s="15">
        <v>0.78</v>
      </c>
    </row>
    <row r="16" spans="1:14" s="11" customFormat="1" ht="31.5" customHeight="1" x14ac:dyDescent="0.2">
      <c r="A16" s="8" t="s">
        <v>53</v>
      </c>
      <c r="B16" s="9" t="s">
        <v>21</v>
      </c>
      <c r="C16" s="9" t="s">
        <v>55</v>
      </c>
      <c r="D16" s="9" t="s">
        <v>46</v>
      </c>
      <c r="E16" s="9">
        <v>30</v>
      </c>
      <c r="F16" s="9">
        <v>25</v>
      </c>
      <c r="G16" s="9"/>
      <c r="H16" s="10"/>
      <c r="I16" s="9">
        <v>5</v>
      </c>
      <c r="J16" s="10"/>
      <c r="K16" s="9"/>
      <c r="L16" s="10"/>
      <c r="M16" s="9">
        <v>73.13</v>
      </c>
      <c r="N16" s="15">
        <v>0.83</v>
      </c>
    </row>
    <row r="17" spans="1:14" s="11" customFormat="1" x14ac:dyDescent="0.2">
      <c r="A17" s="8" t="s">
        <v>56</v>
      </c>
      <c r="B17" s="9" t="s">
        <v>21</v>
      </c>
      <c r="C17" s="9" t="s">
        <v>54</v>
      </c>
      <c r="D17" s="9" t="s">
        <v>46</v>
      </c>
      <c r="E17" s="9">
        <v>9</v>
      </c>
      <c r="F17" s="9">
        <v>8</v>
      </c>
      <c r="G17" s="9"/>
      <c r="H17" s="10"/>
      <c r="I17" s="9">
        <v>1</v>
      </c>
      <c r="J17" s="10"/>
      <c r="K17" s="9"/>
      <c r="L17" s="10"/>
      <c r="M17" s="9">
        <v>76.55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55</v>
      </c>
      <c r="G28" s="17">
        <f>SUM(G14:G27)</f>
        <v>0</v>
      </c>
      <c r="H28" s="18">
        <v>0</v>
      </c>
      <c r="I28" s="17">
        <f t="shared" ref="I28" si="1">(E28-SUM(F28:G28))-K28</f>
        <v>21</v>
      </c>
      <c r="J28" s="18">
        <f t="shared" ref="J28" si="2">I28/E28</f>
        <v>0.27631578947368424</v>
      </c>
      <c r="K28" s="17">
        <f>SUM(K14:K27)</f>
        <v>0</v>
      </c>
      <c r="L28" s="18">
        <f t="shared" si="0"/>
        <v>0</v>
      </c>
      <c r="M28" s="17">
        <f>AVERAGE(M14:M27)</f>
        <v>64.692499999999995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47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110" zoomScaleNormal="11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1</v>
      </c>
      <c r="F8"/>
      <c r="G8" s="4" t="s">
        <v>6</v>
      </c>
      <c r="H8" s="20">
        <v>1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4" x14ac:dyDescent="0.2">
      <c r="A14" s="9" t="str">
        <f>'1'!A14</f>
        <v>HIGIENE Y SEGURIDAD INDUSTRIAL</v>
      </c>
      <c r="B14" s="9" t="s">
        <v>45</v>
      </c>
      <c r="C14" s="21" t="str">
        <f>'1'!C14</f>
        <v>413-B</v>
      </c>
      <c r="D14" s="9" t="str">
        <f>'1'!D14</f>
        <v>IIND-2010-227</v>
      </c>
      <c r="E14" s="9">
        <v>30</v>
      </c>
      <c r="F14" s="9">
        <v>17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44.7</v>
      </c>
      <c r="N14" s="15">
        <v>0.56999999999999995</v>
      </c>
    </row>
    <row r="15" spans="1:14" s="11" customFormat="1" ht="24" x14ac:dyDescent="0.2">
      <c r="A15" s="9" t="s">
        <v>35</v>
      </c>
      <c r="B15" s="9" t="s">
        <v>50</v>
      </c>
      <c r="C15" s="21" t="s">
        <v>52</v>
      </c>
      <c r="D15" s="9" t="str">
        <f>D14</f>
        <v>IIND-2010-227</v>
      </c>
      <c r="E15" s="9">
        <v>30</v>
      </c>
      <c r="F15" s="9">
        <v>27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80.37</v>
      </c>
      <c r="N15" s="15">
        <v>0.83330000000000004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44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62.535000000000004</v>
      </c>
      <c r="N28" s="19">
        <f>AVERAGE(N14:N27)</f>
        <v>0.70165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51</v>
      </c>
      <c r="C14" s="9" t="str">
        <f>'1'!C14</f>
        <v>413-B</v>
      </c>
      <c r="D14" s="9" t="str">
        <f>'1'!D14</f>
        <v>IIND-2010-227</v>
      </c>
      <c r="E14" s="9"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50.97</v>
      </c>
      <c r="N14" s="15">
        <v>0.63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0"/>
        <v>11</v>
      </c>
      <c r="J28" s="18">
        <f t="shared" ref="J28" si="2">I28/E28</f>
        <v>0.36666666666666664</v>
      </c>
      <c r="K28" s="17">
        <f>SUM(K14:K27)</f>
        <v>0</v>
      </c>
      <c r="L28" s="18">
        <f t="shared" si="1"/>
        <v>0</v>
      </c>
      <c r="M28" s="17">
        <f>AVERAGE(M14:M27)</f>
        <v>50.97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51</v>
      </c>
      <c r="C14" s="9" t="str">
        <f>'1'!C14</f>
        <v>413-B</v>
      </c>
      <c r="D14" s="9" t="str">
        <f>'1'!D14</f>
        <v>IIND-2010-227</v>
      </c>
      <c r="E14" s="9">
        <v>23</v>
      </c>
      <c r="F14" s="9">
        <v>20</v>
      </c>
      <c r="G14" s="9"/>
      <c r="H14" s="10"/>
      <c r="I14" s="9"/>
      <c r="J14" s="10">
        <f t="shared" ref="J14" si="0">I14/E14</f>
        <v>0</v>
      </c>
      <c r="K14" s="9"/>
      <c r="L14" s="10">
        <f t="shared" ref="L14:L28" si="1">K14/E14</f>
        <v>0</v>
      </c>
      <c r="M14" s="9">
        <v>73.2</v>
      </c>
      <c r="N14" s="15">
        <v>0.87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</v>
      </c>
      <c r="F28" s="17">
        <f>SUM(F14:F27)</f>
        <v>20</v>
      </c>
      <c r="G28" s="17"/>
      <c r="H28" s="18"/>
      <c r="I28" s="17"/>
      <c r="J28" s="18"/>
      <c r="K28" s="17">
        <f>SUM(K14:K27)</f>
        <v>0</v>
      </c>
      <c r="L28" s="18">
        <f t="shared" si="1"/>
        <v>0</v>
      </c>
      <c r="M28" s="17">
        <f>AVERAGE(M14:M27)</f>
        <v>73.2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30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42</v>
      </c>
      <c r="C8" s="40"/>
      <c r="D8" s="14" t="s">
        <v>5</v>
      </c>
      <c r="E8" s="20">
        <v>5</v>
      </c>
      <c r="F8"/>
      <c r="G8" s="4" t="s">
        <v>6</v>
      </c>
      <c r="H8" s="20">
        <v>3</v>
      </c>
      <c r="I8" s="39" t="s">
        <v>7</v>
      </c>
      <c r="J8" s="39"/>
      <c r="K8" s="39"/>
      <c r="L8" s="44" t="s">
        <v>43</v>
      </c>
      <c r="M8" s="44"/>
      <c r="N8" s="44"/>
    </row>
    <row r="10" spans="1:14" x14ac:dyDescent="0.2">
      <c r="A10" s="4" t="s">
        <v>8</v>
      </c>
      <c r="B10" s="40" t="s">
        <v>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FERNANDEZ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2025-03-11T12:42:23Z</dcterms:modified>
  <cp:category/>
  <cp:contentStatus/>
</cp:coreProperties>
</file>