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"/>
    </mc:Choice>
  </mc:AlternateContent>
  <xr:revisionPtr revIDLastSave="0" documentId="13_ncr:1_{0CADCC40-0AF0-46ED-9B80-038A50C606E6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'2'!$A$1:$N$34</definedName>
    <definedName name="_xlnm.Print_Area" localSheetId="2">'3'!$A$1:$N$38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L15" i="22"/>
  <c r="D15" i="22"/>
  <c r="A15" i="22"/>
  <c r="A16" i="22"/>
  <c r="D16" i="22"/>
  <c r="L16" i="22"/>
  <c r="N21" i="25" l="1"/>
  <c r="M21" i="25"/>
  <c r="K21" i="25"/>
  <c r="G21" i="25"/>
  <c r="F21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J17" i="23"/>
  <c r="D17" i="23"/>
  <c r="C17" i="23"/>
  <c r="A17" i="23"/>
  <c r="J16" i="23"/>
  <c r="D16" i="23"/>
  <c r="C16" i="23"/>
  <c r="A16" i="23"/>
  <c r="J15" i="23"/>
  <c r="D15" i="23"/>
  <c r="C15" i="23"/>
  <c r="A15" i="23"/>
  <c r="J14" i="23"/>
  <c r="D14" i="23"/>
  <c r="C14" i="23"/>
  <c r="A14" i="23"/>
  <c r="B10" i="23"/>
  <c r="B38" i="23" s="1"/>
  <c r="L8" i="23"/>
  <c r="H8" i="23"/>
  <c r="E8" i="23"/>
  <c r="A24" i="22"/>
  <c r="C24" i="22"/>
  <c r="D24" i="22"/>
  <c r="E24" i="22"/>
  <c r="I24" i="22" s="1"/>
  <c r="J24" i="22" s="1"/>
  <c r="C14" i="22"/>
  <c r="D14" i="22"/>
  <c r="A14" i="22"/>
  <c r="B10" i="22"/>
  <c r="B34" i="22" s="1"/>
  <c r="L8" i="22"/>
  <c r="H8" i="22"/>
  <c r="E8" i="22"/>
  <c r="N25" i="22"/>
  <c r="M25" i="22"/>
  <c r="K25" i="22"/>
  <c r="G25" i="22"/>
  <c r="F25" i="22"/>
  <c r="B37" i="10"/>
  <c r="N28" i="10"/>
  <c r="M28" i="10"/>
  <c r="K28" i="10"/>
  <c r="G28" i="10"/>
  <c r="F28" i="10"/>
  <c r="E28" i="10"/>
  <c r="L17" i="10"/>
  <c r="L16" i="10"/>
  <c r="L15" i="10"/>
  <c r="L14" i="10"/>
  <c r="H24" i="22" l="1"/>
  <c r="L24" i="22"/>
  <c r="L14" i="25"/>
  <c r="L15" i="25"/>
  <c r="L16" i="25"/>
  <c r="L17" i="25"/>
  <c r="H15" i="25"/>
  <c r="H16" i="25"/>
  <c r="H17" i="25"/>
  <c r="E21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6" i="23"/>
  <c r="E29" i="23"/>
  <c r="E25" i="22"/>
  <c r="I28" i="10"/>
  <c r="L28" i="10"/>
  <c r="I21" i="25" l="1"/>
  <c r="J21" i="25" s="1"/>
  <c r="L21" i="25"/>
  <c r="H21" i="25"/>
  <c r="I28" i="24"/>
  <c r="J28" i="24" s="1"/>
  <c r="L28" i="24"/>
  <c r="H28" i="24"/>
  <c r="I29" i="23"/>
  <c r="J29" i="23" s="1"/>
  <c r="L29" i="23"/>
  <c r="H29" i="23"/>
  <c r="I25" i="22"/>
  <c r="J25" i="22" s="1"/>
  <c r="H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<sst xmlns="http://schemas.openxmlformats.org/spreadsheetml/2006/main" count="192" uniqueCount="45">
  <si>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</si>
  <si>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</si>
  <si>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</si>
  <si>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</si>
  <si>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</si>
  <si>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</si>
  <si>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</si>
  <si>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</si>
  <si>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</si>
  <si>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</si>
  <si>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</si>
  <si>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</si>
  <si>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</si>
  <si>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</si>
  <si>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</si>
  <si>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</si>
  <si>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</si>
  <si>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</si>
  <si>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</si>
  <si>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</si>
  <si>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</si>
  <si>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</si>
  <si>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</si>
  <si>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</si>
  <si>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</si>
  <si>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</si>
  <si>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</si>
  <si>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</si>
  <si>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</si>
  <si>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</si>
  <si>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</si>
  <si>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</si>
  <si>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MCA. LUCILA MARÍN SANTOS</t>
  </si>
  <si>
    <t>LA. RENATA RAMOS MORENO</t>
  </si>
  <si>
    <t>S/E</t>
  </si>
  <si>
    <t>FEBRERO - JUNIO 2025</t>
  </si>
  <si>
    <t xml:space="preserve">LICENCIATURA EN ADMINISTRACIÓN </t>
  </si>
  <si>
    <t>LICENCIATURA EN ADMINISTRACIÓN</t>
  </si>
  <si>
    <t>SERVICIO AL CLIENTE</t>
  </si>
  <si>
    <t>805 B</t>
  </si>
  <si>
    <t xml:space="preserve">CONSULTORIA EMPRESARIAL </t>
  </si>
  <si>
    <t>805 A</t>
  </si>
  <si>
    <t>FUNCION ADMINISTRATIVA I</t>
  </si>
  <si>
    <t>205 B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</si>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</sst>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9" fontId="4" fillId="0" borderId="1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9" fontId="4" fillId="0" borderId="15" xfId="1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90" zoomScaleNormal="9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5.42578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36" t="s">
        <v>35</v>
      </c>
      <c r="M8" s="36"/>
      <c r="N8" s="36"/>
    </row>
    <row r="10" spans="1:14" x14ac:dyDescent="0.2">
      <c r="A10" s="4" t="s">
        <v>8</v>
      </c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25</v>
      </c>
      <c r="F14" s="9">
        <v>25</v>
      </c>
      <c r="G14" s="9">
        <v>0</v>
      </c>
      <c r="H14" s="10"/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40</v>
      </c>
      <c r="B15" s="9" t="s">
        <v>34</v>
      </c>
      <c r="C15" s="9" t="s">
        <v>41</v>
      </c>
      <c r="D15" s="9" t="s">
        <v>31</v>
      </c>
      <c r="E15" s="9">
        <v>27</v>
      </c>
      <c r="F15" s="9">
        <v>0</v>
      </c>
      <c r="G15" s="9">
        <v>0</v>
      </c>
      <c r="H15" s="10"/>
      <c r="I15" s="9">
        <v>0</v>
      </c>
      <c r="J15" s="10">
        <v>0</v>
      </c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">
      <c r="A16" s="8" t="s">
        <v>40</v>
      </c>
      <c r="B16" s="9" t="s">
        <v>34</v>
      </c>
      <c r="C16" s="9" t="s">
        <v>39</v>
      </c>
      <c r="D16" s="9" t="s">
        <v>31</v>
      </c>
      <c r="E16" s="9">
        <v>28</v>
      </c>
      <c r="F16" s="9">
        <v>0</v>
      </c>
      <c r="G16" s="9">
        <v>0</v>
      </c>
      <c r="H16" s="10"/>
      <c r="I16" s="9">
        <v>0</v>
      </c>
      <c r="J16" s="10">
        <v>0</v>
      </c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31</v>
      </c>
      <c r="E17" s="9">
        <v>36</v>
      </c>
      <c r="F17" s="9">
        <v>22</v>
      </c>
      <c r="G17" s="9">
        <v>0</v>
      </c>
      <c r="H17" s="10"/>
      <c r="I17" s="9">
        <v>13</v>
      </c>
      <c r="J17" s="10">
        <v>0.37</v>
      </c>
      <c r="K17" s="9">
        <v>0</v>
      </c>
      <c r="L17" s="10">
        <f t="shared" si="0"/>
        <v>0</v>
      </c>
      <c r="M17" s="9">
        <v>49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47</v>
      </c>
      <c r="G28" s="17">
        <f>SUM(G14:G27)</f>
        <v>0</v>
      </c>
      <c r="H28" s="18"/>
      <c r="I28" s="17">
        <f t="shared" ref="I28" si="1">(E28-SUM(F28:G28))-K28</f>
        <v>69</v>
      </c>
      <c r="J28" s="18"/>
      <c r="K28" s="17">
        <f>SUM(K14:K27)</f>
        <v>0</v>
      </c>
      <c r="L28" s="18">
        <f t="shared" si="0"/>
        <v>0</v>
      </c>
      <c r="M28" s="17">
        <f>AVERAGE(M14:M27)</f>
        <v>37.25</v>
      </c>
      <c r="N28" s="19">
        <f>AVERAGE(N14:N27)</f>
        <v>0.40500000000000003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33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opLeftCell="A14" zoomScaleNormal="10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42578125" style="1" customWidth="1"/>
    <col min="3" max="3" width="6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37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21" t="str">
        <f>'1'!A14</f>
        <v>SERVICIO AL CLIENTE</v>
      </c>
      <c r="B14" s="9" t="s">
        <v>44</v>
      </c>
      <c r="C14" s="9" t="str">
        <f>'1'!C14</f>
        <v>805 B</v>
      </c>
      <c r="D14" s="9" t="str">
        <f>'1'!D14</f>
        <v>DLA</v>
      </c>
      <c r="E14" s="9">
        <v>25</v>
      </c>
      <c r="F14" s="9">
        <v>24</v>
      </c>
      <c r="G14" s="9">
        <v>0</v>
      </c>
      <c r="H14" s="10"/>
      <c r="I14" s="9">
        <v>1</v>
      </c>
      <c r="J14" s="10">
        <v>0.04</v>
      </c>
      <c r="K14" s="9">
        <v>0</v>
      </c>
      <c r="L14" s="10">
        <v>0</v>
      </c>
      <c r="M14" s="9">
        <v>96</v>
      </c>
      <c r="N14" s="15">
        <v>0.96</v>
      </c>
    </row>
    <row r="15" spans="1:14" s="11" customFormat="1" x14ac:dyDescent="0.2">
      <c r="A15" s="21" t="str">
        <f>'1'!A15</f>
        <v xml:space="preserve">CONSULTORIA EMPRESARIAL </v>
      </c>
      <c r="B15" s="9" t="s">
        <v>34</v>
      </c>
      <c r="C15" s="9" t="str">
        <f>'1'!C15</f>
        <v>805 A</v>
      </c>
      <c r="D15" s="9" t="str">
        <f>'1'!D15</f>
        <v>DLA</v>
      </c>
      <c r="E15" s="9">
        <v>27</v>
      </c>
      <c r="F15" s="9">
        <v>0</v>
      </c>
      <c r="G15" s="9">
        <v>0</v>
      </c>
      <c r="H15" s="10"/>
      <c r="I15" s="9">
        <v>0</v>
      </c>
      <c r="J15" s="10">
        <v>0</v>
      </c>
      <c r="K15" s="9">
        <v>0</v>
      </c>
      <c r="L15" s="10">
        <f t="shared" ref="L15" si="0">K15/E15</f>
        <v>0</v>
      </c>
      <c r="M15" s="9">
        <v>0</v>
      </c>
      <c r="N15" s="15">
        <v>0</v>
      </c>
    </row>
    <row r="16" spans="1:14" s="11" customFormat="1" x14ac:dyDescent="0.2">
      <c r="A16" s="21" t="str">
        <f>'1'!A15</f>
        <v xml:space="preserve">CONSULTORIA EMPRESARIAL </v>
      </c>
      <c r="B16" s="9" t="s">
        <v>34</v>
      </c>
      <c r="C16" s="9" t="str">
        <f>'1'!C16</f>
        <v>805 B</v>
      </c>
      <c r="D16" s="9" t="str">
        <f>'1'!D15</f>
        <v>DLA</v>
      </c>
      <c r="E16" s="9">
        <v>28</v>
      </c>
      <c r="F16" s="9">
        <v>0</v>
      </c>
      <c r="G16" s="9">
        <v>0</v>
      </c>
      <c r="H16" s="10"/>
      <c r="I16" s="9">
        <v>0</v>
      </c>
      <c r="J16" s="10">
        <v>0</v>
      </c>
      <c r="K16" s="9">
        <v>0</v>
      </c>
      <c r="L16" s="10">
        <f t="shared" ref="L16" si="1">K16/E16</f>
        <v>0</v>
      </c>
      <c r="M16" s="9">
        <v>0</v>
      </c>
      <c r="N16" s="15">
        <v>0</v>
      </c>
    </row>
    <row r="17" spans="1:14" s="11" customFormat="1" x14ac:dyDescent="0.2">
      <c r="A17" s="21" t="s">
        <v>42</v>
      </c>
      <c r="B17" s="9" t="s">
        <v>44</v>
      </c>
      <c r="C17" s="9" t="s">
        <v>43</v>
      </c>
      <c r="D17" s="9" t="s">
        <v>31</v>
      </c>
      <c r="E17" s="9">
        <v>36</v>
      </c>
      <c r="F17" s="9">
        <v>25</v>
      </c>
      <c r="G17" s="9">
        <v>0</v>
      </c>
      <c r="H17" s="10"/>
      <c r="I17" s="9">
        <v>11</v>
      </c>
      <c r="J17" s="10">
        <v>0.31</v>
      </c>
      <c r="K17" s="9">
        <v>0</v>
      </c>
      <c r="L17" s="10">
        <v>0</v>
      </c>
      <c r="M17" s="9">
        <v>66</v>
      </c>
      <c r="N17" s="15">
        <v>0.71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ref="H24" si="2">F24/E24</f>
        <v>#DIV/0!</v>
      </c>
      <c r="I24" s="9">
        <f t="shared" ref="I24:I25" si="3">(E24-SUM(F24:G24))-K24</f>
        <v>0</v>
      </c>
      <c r="J24" s="10" t="e">
        <f t="shared" ref="J24:J25" si="4">I24/E24</f>
        <v>#DIV/0!</v>
      </c>
      <c r="K24" s="9"/>
      <c r="L24" s="10" t="e">
        <f t="shared" ref="L24:L25" si="5">K24/E24</f>
        <v>#DIV/0!</v>
      </c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116</v>
      </c>
      <c r="F25" s="17">
        <f>SUM(F14:F24)</f>
        <v>49</v>
      </c>
      <c r="G25" s="17">
        <f>SUM(G14:G24)</f>
        <v>0</v>
      </c>
      <c r="H25" s="18">
        <f>SUM(F25:G25)/E25</f>
        <v>0.42241379310344829</v>
      </c>
      <c r="I25" s="17">
        <f t="shared" si="3"/>
        <v>67</v>
      </c>
      <c r="J25" s="18">
        <f t="shared" si="4"/>
        <v>0.57758620689655171</v>
      </c>
      <c r="K25" s="17">
        <f>SUM(K14:K24)</f>
        <v>0</v>
      </c>
      <c r="L25" s="18">
        <f t="shared" si="5"/>
        <v>0</v>
      </c>
      <c r="M25" s="17">
        <f>AVERAGE(M14:M24)</f>
        <v>40.5</v>
      </c>
      <c r="N25" s="19">
        <f>AVERAGE(N14:N24)</f>
        <v>0.41749999999999998</v>
      </c>
    </row>
    <row r="27" spans="1:14" ht="120" customHeight="1" x14ac:dyDescent="0.2">
      <c r="A27" s="39" t="s">
        <v>26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9" spans="1:14" x14ac:dyDescent="0.2">
      <c r="A29" s="12"/>
    </row>
    <row r="30" spans="1:14" x14ac:dyDescent="0.2">
      <c r="B30" s="33" t="s">
        <v>27</v>
      </c>
      <c r="C30" s="33"/>
      <c r="D30" s="33"/>
      <c r="G30" s="34" t="s">
        <v>28</v>
      </c>
      <c r="H30" s="34"/>
      <c r="I30" s="34"/>
      <c r="J30" s="34"/>
    </row>
    <row r="31" spans="1:14" ht="62.25" customHeight="1" x14ac:dyDescent="0.2">
      <c r="B31" s="35"/>
      <c r="C31" s="35"/>
      <c r="D31" s="35"/>
      <c r="G31" s="36"/>
      <c r="H31" s="36"/>
      <c r="I31" s="36"/>
      <c r="J31" s="36"/>
    </row>
    <row r="32" spans="1:14" hidden="1" x14ac:dyDescent="0.2">
      <c r="A32" s="29" t="e">
        <v>#REF!</v>
      </c>
      <c r="B32" s="29"/>
      <c r="C32" s="6"/>
      <c r="E32" s="29"/>
      <c r="F32" s="29"/>
      <c r="G32" s="29"/>
      <c r="H32" s="29"/>
    </row>
    <row r="33" spans="2:10" hidden="1" x14ac:dyDescent="0.2"/>
    <row r="34" spans="2:10" ht="45" customHeight="1" x14ac:dyDescent="0.2">
      <c r="B34" s="30" t="str">
        <f>B10</f>
        <v>MCA. LUCILA MARÍN SANTOS</v>
      </c>
      <c r="C34" s="30"/>
      <c r="D34" s="30"/>
      <c r="E34" s="13"/>
      <c r="F34" s="13"/>
      <c r="G34" s="30" t="s">
        <v>33</v>
      </c>
      <c r="H34" s="30"/>
      <c r="I34" s="30"/>
      <c r="J34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5" zoomScaleNormal="10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SERVICIO AL CLIENTE</v>
      </c>
      <c r="B14" s="9">
        <v>3</v>
      </c>
      <c r="C14" s="9" t="str">
        <f>'1'!C14</f>
        <v>805 B</v>
      </c>
      <c r="D14" s="9" t="str">
        <f>'1'!D14</f>
        <v>DLA</v>
      </c>
      <c r="E14" s="9">
        <v>25</v>
      </c>
      <c r="F14" s="9">
        <v>0</v>
      </c>
      <c r="G14" s="9"/>
      <c r="H14" s="10">
        <v>0</v>
      </c>
      <c r="I14" s="9">
        <v>0</v>
      </c>
      <c r="J14" s="10">
        <f t="shared" ref="J14:J29" si="0">I14/E14</f>
        <v>0</v>
      </c>
      <c r="K14" s="9">
        <v>0</v>
      </c>
      <c r="L14" s="10">
        <f t="shared" ref="L14:L29" si="1">K14/E14</f>
        <v>0</v>
      </c>
      <c r="M14" s="9">
        <v>0</v>
      </c>
      <c r="N14" s="15">
        <v>0</v>
      </c>
    </row>
    <row r="15" spans="1:14" s="11" customFormat="1" ht="25.5" x14ac:dyDescent="0.2">
      <c r="A15" s="9" t="str">
        <f>'1'!A15</f>
        <v xml:space="preserve">CONSULTORIA EMPRESARIAL </v>
      </c>
      <c r="B15" s="9">
        <v>3</v>
      </c>
      <c r="C15" s="9" t="str">
        <f>'1'!C15</f>
        <v>805 A</v>
      </c>
      <c r="D15" s="9" t="str">
        <f>'1'!D15</f>
        <v>DLA</v>
      </c>
      <c r="E15" s="9">
        <v>27</v>
      </c>
      <c r="F15" s="9">
        <v>0</v>
      </c>
      <c r="G15" s="9"/>
      <c r="H15" s="10">
        <v>0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9" t="str">
        <f>'1'!A16</f>
        <v xml:space="preserve">CONSULTORIA EMPRESARIAL </v>
      </c>
      <c r="B16" s="9" t="s">
        <v>34</v>
      </c>
      <c r="C16" s="9" t="str">
        <f>'1'!C16</f>
        <v>805 B</v>
      </c>
      <c r="D16" s="9" t="str">
        <f>'1'!D16</f>
        <v>DLA</v>
      </c>
      <c r="E16" s="9">
        <v>28</v>
      </c>
      <c r="F16" s="9">
        <v>0</v>
      </c>
      <c r="G16" s="9"/>
      <c r="H16" s="10">
        <f t="shared" ref="H16" si="2">F16/E16</f>
        <v>0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5.5" x14ac:dyDescent="0.2">
      <c r="A17" s="9" t="str">
        <f>'1'!A17</f>
        <v>FUNCION ADMINISTRATIVA I</v>
      </c>
      <c r="B17" s="9">
        <v>3</v>
      </c>
      <c r="C17" s="9" t="str">
        <f>'1'!C17</f>
        <v>205 B</v>
      </c>
      <c r="D17" s="9" t="str">
        <f>'1'!D17</f>
        <v>DLA</v>
      </c>
      <c r="E17" s="9">
        <v>36</v>
      </c>
      <c r="F17" s="9">
        <v>0</v>
      </c>
      <c r="G17" s="9"/>
      <c r="H17" s="10">
        <v>0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116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29" si="3">(E29-SUM(F29:G29))-K29</f>
        <v>116</v>
      </c>
      <c r="J29" s="18">
        <f t="shared" si="0"/>
        <v>1</v>
      </c>
      <c r="K29" s="17">
        <f>SUM(K14:K28)</f>
        <v>0</v>
      </c>
      <c r="L29" s="18">
        <f t="shared" si="1"/>
        <v>0</v>
      </c>
      <c r="M29" s="17">
        <f>AVERAGE(M14:M28)</f>
        <v>0</v>
      </c>
      <c r="N29" s="19">
        <f>AVERAGE(N14:N28)</f>
        <v>0</v>
      </c>
    </row>
    <row r="31" spans="1:14" ht="120" customHeight="1" x14ac:dyDescent="0.2">
      <c r="A31" s="39" t="s">
        <v>26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3" spans="1:10" x14ac:dyDescent="0.2">
      <c r="A33" s="12"/>
    </row>
    <row r="34" spans="1:10" x14ac:dyDescent="0.2">
      <c r="B34" s="33" t="s">
        <v>27</v>
      </c>
      <c r="C34" s="33"/>
      <c r="D34" s="33"/>
      <c r="G34" s="34" t="s">
        <v>28</v>
      </c>
      <c r="H34" s="34"/>
      <c r="I34" s="34"/>
      <c r="J34" s="34"/>
    </row>
    <row r="35" spans="1:10" ht="62.25" customHeight="1" x14ac:dyDescent="0.2">
      <c r="B35" s="35"/>
      <c r="C35" s="35"/>
      <c r="D35" s="35"/>
      <c r="G35" s="36"/>
      <c r="H35" s="36"/>
      <c r="I35" s="36"/>
      <c r="J35" s="36"/>
    </row>
    <row r="36" spans="1:10" hidden="1" x14ac:dyDescent="0.2">
      <c r="A36" s="29" t="e">
        <v>#REF!</v>
      </c>
      <c r="B36" s="29"/>
      <c r="C36" s="6"/>
      <c r="E36" s="29"/>
      <c r="F36" s="29"/>
      <c r="G36" s="29"/>
      <c r="H36" s="29"/>
    </row>
    <row r="37" spans="1:10" hidden="1" x14ac:dyDescent="0.2"/>
    <row r="38" spans="1:10" ht="45" customHeight="1" x14ac:dyDescent="0.2">
      <c r="B38" s="30" t="str">
        <f>B10</f>
        <v>MCA. LUCILA MARÍN SANTOS</v>
      </c>
      <c r="C38" s="30"/>
      <c r="D38" s="30"/>
      <c r="E38" s="13"/>
      <c r="F38" s="13"/>
      <c r="G38" s="30" t="s">
        <v>33</v>
      </c>
      <c r="H38" s="30"/>
      <c r="I38" s="30"/>
      <c r="J38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4" zoomScaleNormal="10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7" width="8.28515625" style="1" customWidth="1"/>
    <col min="8" max="8" width="9.140625" style="1" customWidth="1"/>
    <col min="9" max="12" width="7.5703125" style="1" customWidth="1"/>
    <col min="13" max="13" width="11.42578125" style="1"/>
    <col min="14" max="14" width="12.28515625" style="1" customWidth="1"/>
    <col min="15" max="15" width="0.140625" style="1" hidden="1" customWidth="1"/>
    <col min="16" max="16" width="1.5703125" style="1" hidden="1" customWidth="1"/>
    <col min="17" max="16384" width="11.42578125" style="1"/>
  </cols>
  <sheetData>
    <row r="1" spans="1:17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7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JUNIO 2025</v>
      </c>
      <c r="M8" s="36"/>
      <c r="N8" s="36"/>
    </row>
    <row r="10" spans="1:17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7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49"/>
      <c r="N13" s="48"/>
    </row>
    <row r="14" spans="1:17" s="11" customFormat="1" ht="25.5" x14ac:dyDescent="0.2">
      <c r="A14" s="9" t="str">
        <f>'1'!A14</f>
        <v>SERVICIO AL CLIENTE</v>
      </c>
      <c r="B14" s="9"/>
      <c r="C14" s="9" t="str">
        <f>'1'!C14</f>
        <v>805 B</v>
      </c>
      <c r="D14" s="9" t="str">
        <f>'1'!D14</f>
        <v>DLA</v>
      </c>
      <c r="E14" s="9">
        <v>25</v>
      </c>
      <c r="F14" s="9"/>
      <c r="G14" s="9"/>
      <c r="H14" s="10">
        <f t="shared" ref="H14:H1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24">
        <v>0</v>
      </c>
      <c r="N14" s="27">
        <v>0</v>
      </c>
      <c r="O14" s="28"/>
      <c r="Q14" s="28"/>
    </row>
    <row r="15" spans="1:17" s="11" customFormat="1" ht="25.5" x14ac:dyDescent="0.2">
      <c r="A15" s="9" t="str">
        <f>'1'!A15</f>
        <v xml:space="preserve">CONSULTORIA EMPRESARIAL </v>
      </c>
      <c r="B15" s="9"/>
      <c r="C15" s="9" t="str">
        <f>'1'!C15</f>
        <v>805 A</v>
      </c>
      <c r="D15" s="9" t="str">
        <f>'1'!D15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25">
        <v>0</v>
      </c>
      <c r="N15" s="23">
        <v>0</v>
      </c>
      <c r="O15" s="22"/>
      <c r="P15" s="22"/>
      <c r="Q15" s="28"/>
    </row>
    <row r="16" spans="1:17" s="11" customFormat="1" ht="25.5" x14ac:dyDescent="0.2">
      <c r="A16" s="9" t="str">
        <f>'1'!A16</f>
        <v xml:space="preserve">CONSULTORIA EMPRESARIAL </v>
      </c>
      <c r="B16" s="9"/>
      <c r="C16" s="9" t="str">
        <f>'1'!C16</f>
        <v>805 B</v>
      </c>
      <c r="D16" s="9" t="str">
        <f>'1'!D16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25">
        <v>0</v>
      </c>
      <c r="N16" s="23">
        <v>0</v>
      </c>
      <c r="Q16" s="28"/>
    </row>
    <row r="17" spans="1:17" s="11" customFormat="1" ht="25.5" x14ac:dyDescent="0.2">
      <c r="A17" s="9" t="str">
        <f>'1'!A17</f>
        <v>FUNCION ADMINISTRATIVA I</v>
      </c>
      <c r="B17" s="9"/>
      <c r="C17" s="9" t="str">
        <f>'1'!C17</f>
        <v>205 B</v>
      </c>
      <c r="D17" s="9" t="str">
        <f>'1'!D17</f>
        <v>DLA</v>
      </c>
      <c r="E17" s="9">
        <v>36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25">
        <v>0</v>
      </c>
      <c r="N17" s="26">
        <v>0</v>
      </c>
      <c r="O17" s="28"/>
      <c r="Q17" s="28"/>
    </row>
    <row r="18" spans="1:17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5"/>
      <c r="N18" s="23"/>
      <c r="Q18" s="28"/>
    </row>
    <row r="19" spans="1:17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7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7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116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7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7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33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abSelected="1" topLeftCell="A8" zoomScale="90" zoomScaleNormal="9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5.5703125" style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8.75" customHeight="1" x14ac:dyDescent="0.2">
      <c r="A14" s="9" t="str">
        <f>'1'!A14</f>
        <v>SERVICIO AL CLIENTE</v>
      </c>
      <c r="B14" s="9"/>
      <c r="C14" s="9" t="str">
        <f>'1'!C14</f>
        <v>805 B</v>
      </c>
      <c r="D14" s="9" t="str">
        <f>'1'!D14</f>
        <v>DLA</v>
      </c>
      <c r="E14" s="9">
        <v>25</v>
      </c>
      <c r="F14" s="9">
        <v>23</v>
      </c>
      <c r="G14" s="9">
        <v>2</v>
      </c>
      <c r="H14" s="10">
        <v>1</v>
      </c>
      <c r="I14" s="9">
        <f t="shared" ref="I14:I21" si="0">(E14-SUM(F14:G14))-K14</f>
        <v>0</v>
      </c>
      <c r="J14" s="10">
        <f t="shared" ref="J14:J21" si="1">I14/E14</f>
        <v>0</v>
      </c>
      <c r="K14" s="9">
        <v>0</v>
      </c>
      <c r="L14" s="10">
        <f t="shared" ref="L14:L21" si="2">K14/E14</f>
        <v>0</v>
      </c>
      <c r="M14" s="9">
        <v>96</v>
      </c>
      <c r="N14" s="15">
        <v>0.6</v>
      </c>
    </row>
    <row r="15" spans="1:14" s="11" customFormat="1" ht="18" customHeight="1" x14ac:dyDescent="0.2">
      <c r="A15" s="9" t="str">
        <f>'1'!A15</f>
        <v xml:space="preserve">CONSULTORIA EMPRESARIAL </v>
      </c>
      <c r="B15" s="9"/>
      <c r="C15" s="9" t="str">
        <f>'1'!C15</f>
        <v>805 A</v>
      </c>
      <c r="D15" s="9" t="str">
        <f>'1'!D15</f>
        <v>DLA</v>
      </c>
      <c r="E15" s="9">
        <v>27</v>
      </c>
      <c r="F15" s="9">
        <v>27</v>
      </c>
      <c r="G15" s="9">
        <v>0</v>
      </c>
      <c r="H15" s="10">
        <f t="shared" ref="H14:H17" si="3">F15/E15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98</v>
      </c>
      <c r="N15" s="15">
        <v>0.7</v>
      </c>
    </row>
    <row r="16" spans="1:14" s="11" customFormat="1" ht="18.75" customHeight="1" x14ac:dyDescent="0.2">
      <c r="A16" s="9" t="str">
        <f>'1'!A16</f>
        <v xml:space="preserve">CONSULTORIA EMPRESARIAL </v>
      </c>
      <c r="B16" s="9"/>
      <c r="C16" s="9" t="str">
        <f>'1'!C16</f>
        <v>805 B</v>
      </c>
      <c r="D16" s="9" t="str">
        <f>'1'!D16</f>
        <v>DLA</v>
      </c>
      <c r="E16" s="9">
        <v>28</v>
      </c>
      <c r="F16" s="9">
        <v>22</v>
      </c>
      <c r="G16" s="9">
        <v>3</v>
      </c>
      <c r="H16" s="10">
        <f t="shared" si="3"/>
        <v>0.7857142857142857</v>
      </c>
      <c r="I16" s="9">
        <f t="shared" si="0"/>
        <v>3</v>
      </c>
      <c r="J16" s="10">
        <f t="shared" si="1"/>
        <v>0.10714285714285714</v>
      </c>
      <c r="K16" s="9">
        <v>0</v>
      </c>
      <c r="L16" s="10">
        <f t="shared" si="2"/>
        <v>0</v>
      </c>
      <c r="M16" s="9">
        <v>85</v>
      </c>
      <c r="N16" s="15">
        <v>0.82</v>
      </c>
    </row>
    <row r="17" spans="1:14" s="11" customFormat="1" ht="18" customHeight="1" x14ac:dyDescent="0.2">
      <c r="A17" s="9" t="str">
        <f>'1'!A17</f>
        <v>FUNCION ADMINISTRATIVA I</v>
      </c>
      <c r="B17" s="9"/>
      <c r="C17" s="9" t="str">
        <f>'1'!C17</f>
        <v>205 B</v>
      </c>
      <c r="D17" s="9" t="str">
        <f>'1'!D17</f>
        <v>DLA</v>
      </c>
      <c r="E17" s="9">
        <v>36</v>
      </c>
      <c r="F17" s="9">
        <v>18</v>
      </c>
      <c r="G17" s="9">
        <v>8</v>
      </c>
      <c r="H17" s="10">
        <f t="shared" si="3"/>
        <v>0.5</v>
      </c>
      <c r="I17" s="9">
        <f t="shared" si="0"/>
        <v>10</v>
      </c>
      <c r="J17" s="10">
        <f t="shared" si="1"/>
        <v>0.27777777777777779</v>
      </c>
      <c r="K17" s="9">
        <v>0</v>
      </c>
      <c r="L17" s="10">
        <f t="shared" si="2"/>
        <v>0</v>
      </c>
      <c r="M17" s="9">
        <v>61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116</v>
      </c>
      <c r="F21" s="17">
        <f>SUM(F14:F20)</f>
        <v>90</v>
      </c>
      <c r="G21" s="17">
        <f>SUM(G14:G20)</f>
        <v>13</v>
      </c>
      <c r="H21" s="18">
        <f>SUM(F21:G21)/E21</f>
        <v>0.88793103448275867</v>
      </c>
      <c r="I21" s="17">
        <f t="shared" si="0"/>
        <v>13</v>
      </c>
      <c r="J21" s="18">
        <f t="shared" si="1"/>
        <v>0.11206896551724138</v>
      </c>
      <c r="K21" s="17">
        <f>SUM(K14:K20)</f>
        <v>0</v>
      </c>
      <c r="L21" s="18">
        <f t="shared" si="2"/>
        <v>0</v>
      </c>
      <c r="M21" s="17">
        <f>AVERAGE(M14:M20)</f>
        <v>85</v>
      </c>
      <c r="N21" s="19">
        <f>AVERAGE(N14:N20)</f>
        <v>0.71</v>
      </c>
    </row>
    <row r="23" spans="1:14" ht="120" customHeight="1" x14ac:dyDescent="0.2">
      <c r="A23" s="39" t="s">
        <v>26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5" spans="1:14" x14ac:dyDescent="0.2">
      <c r="A25" s="12"/>
    </row>
    <row r="26" spans="1:14" x14ac:dyDescent="0.2">
      <c r="B26" s="33" t="s">
        <v>27</v>
      </c>
      <c r="C26" s="33"/>
      <c r="D26" s="33"/>
      <c r="G26" s="34" t="s">
        <v>28</v>
      </c>
      <c r="H26" s="34"/>
      <c r="I26" s="34"/>
      <c r="J26" s="34"/>
    </row>
    <row r="27" spans="1:14" ht="62.25" customHeight="1" x14ac:dyDescent="0.2">
      <c r="B27" s="35"/>
      <c r="C27" s="35"/>
      <c r="D27" s="35"/>
      <c r="G27" s="36"/>
      <c r="H27" s="36"/>
      <c r="I27" s="36"/>
      <c r="J27" s="36"/>
    </row>
    <row r="28" spans="1:14" hidden="1" x14ac:dyDescent="0.2">
      <c r="A28" s="29" t="e">
        <v>#REF!</v>
      </c>
      <c r="B28" s="29"/>
      <c r="C28" s="6"/>
      <c r="E28" s="29"/>
      <c r="F28" s="29"/>
      <c r="G28" s="29"/>
      <c r="H28" s="29"/>
    </row>
    <row r="29" spans="1:14" hidden="1" x14ac:dyDescent="0.2"/>
    <row r="30" spans="1:14" ht="45" customHeight="1" x14ac:dyDescent="0.2">
      <c r="B30" s="30" t="str">
        <f>B10</f>
        <v>MCA. LUCILA MARÍN SANTOS</v>
      </c>
      <c r="C30" s="30"/>
      <c r="D30" s="30"/>
      <c r="E30" s="13"/>
      <c r="F30" s="13"/>
      <c r="G30" s="30" t="s">
        <v>33</v>
      </c>
      <c r="H30" s="30"/>
      <c r="I30" s="30"/>
      <c r="J30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LUCILA MARIN SANTOS</cp:lastModifiedBy>
  <cp:revision/>
  <dcterms:created xsi:type="dcterms:W3CDTF">2021-11-22T14:45:25Z</dcterms:created>
  <dcterms:modified xsi:type="dcterms:W3CDTF">2025-06-13T19:20:36Z</dcterms:modified>
  <cp:category/>
  <cp:contentStatus/>
</cp:coreProperties>
</file>