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DCF90054-21EA-4181-AF8D-B78D54B417D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ER AL CTE" sheetId="4" r:id="rId1"/>
    <sheet name="805 A" sheetId="6" r:id="rId2"/>
    <sheet name="805 B" sheetId="5" r:id="rId3"/>
    <sheet name="205 B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9" i="6"/>
  <c r="B12" i="4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19" i="4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36" i="1"/>
  <c r="Q10" i="4" l="1"/>
  <c r="Q11" i="4"/>
  <c r="Q12" i="4"/>
  <c r="Q13" i="4"/>
  <c r="Q14" i="4"/>
  <c r="Q15" i="4"/>
  <c r="Q16" i="4"/>
  <c r="Q17" i="4"/>
  <c r="Q18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9" i="1"/>
  <c r="P55" i="6" l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P56" i="6" s="1"/>
  <c r="O53" i="6"/>
  <c r="N53" i="6"/>
  <c r="M53" i="6"/>
  <c r="L53" i="6"/>
  <c r="L56" i="6" s="1"/>
  <c r="K53" i="6"/>
  <c r="J53" i="6"/>
  <c r="O56" i="6" l="1"/>
  <c r="P57" i="6"/>
  <c r="K56" i="6"/>
  <c r="J57" i="6"/>
  <c r="M56" i="6"/>
  <c r="J56" i="6"/>
  <c r="N56" i="6"/>
  <c r="N57" i="6"/>
  <c r="L57" i="6"/>
  <c r="M57" i="6"/>
  <c r="O57" i="6"/>
  <c r="K57" i="6"/>
  <c r="Q55" i="6"/>
  <c r="Q53" i="6"/>
  <c r="Q54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J52" i="4"/>
  <c r="P51" i="4"/>
  <c r="P54" i="4" s="1"/>
  <c r="O51" i="4"/>
  <c r="N51" i="4"/>
  <c r="M51" i="4"/>
  <c r="L51" i="4"/>
  <c r="L54" i="4" s="1"/>
  <c r="K51" i="4"/>
  <c r="J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B10" i="4"/>
  <c r="B11" i="4" s="1"/>
  <c r="M54" i="4" l="1"/>
  <c r="Q57" i="6"/>
  <c r="K57" i="5"/>
  <c r="O57" i="5"/>
  <c r="L57" i="5"/>
  <c r="P57" i="5"/>
  <c r="O58" i="5"/>
  <c r="J54" i="4"/>
  <c r="N54" i="4"/>
  <c r="M57" i="5"/>
  <c r="K54" i="4"/>
  <c r="O54" i="4"/>
  <c r="J57" i="5"/>
  <c r="N57" i="5"/>
  <c r="M58" i="5"/>
  <c r="Q56" i="6"/>
  <c r="K58" i="5"/>
  <c r="L55" i="4"/>
  <c r="N55" i="4"/>
  <c r="P55" i="4"/>
  <c r="O55" i="4"/>
  <c r="M55" i="4"/>
  <c r="K55" i="4"/>
  <c r="Q56" i="5"/>
  <c r="P58" i="5"/>
  <c r="N58" i="5"/>
  <c r="L58" i="5"/>
  <c r="J58" i="5"/>
  <c r="Q53" i="4"/>
  <c r="Q54" i="5"/>
  <c r="Q55" i="5"/>
  <c r="J55" i="4"/>
  <c r="Q51" i="4"/>
  <c r="Q52" i="4"/>
  <c r="K55" i="1"/>
  <c r="L55" i="1"/>
  <c r="M55" i="1"/>
  <c r="N55" i="1"/>
  <c r="O55" i="1"/>
  <c r="P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3" i="1"/>
  <c r="Q54" i="4" l="1"/>
  <c r="Q57" i="5"/>
  <c r="Q58" i="5"/>
  <c r="Q55" i="4"/>
  <c r="Q48" i="1"/>
  <c r="Q49" i="1"/>
  <c r="Q50" i="1"/>
  <c r="Q51" i="1"/>
  <c r="Q45" i="1" l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<sst xmlns="http://schemas.openxmlformats.org/spreadsheetml/2006/main" count="359" uniqueCount="216">
  <si>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</si>
  <si>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</si>
  <si>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</si>
  <si>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</si>
  <si>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</si>
  <si>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</si>
  <si>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</si>
  <si>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</si>
  <si>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</si>
  <si>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</si>
  <si>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</si>
  <si>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</si>
  <si>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</si>
  <si>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</si>
  <si>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</si>
  <si>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</si>
  <si>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</si>
  <si>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</si>
  <si>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</si>
  <si>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</si>
  <si>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</si>
  <si>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</si>
  <si>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</si>
  <si>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</si>
  <si>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</si>
  <si>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fc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</si>
  <si>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</si>
  <si>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</si>
  <si>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</si>
  <si>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</si>
  <si>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</si>
  <si>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</si>
  <si>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</si>
  <si>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</si>
  <si>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</si>
  <si>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</si>
  <si>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</si>
  <si>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</si>
  <si>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</si>
  <si>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</si>
  <si>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</si>
  <si>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</si>
  <si>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</si>
  <si>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</si>
  <si>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</si>
  <si>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</si>
  <si>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</si>
  <si>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</si>
  <si>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</si>
  <si>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</si>
  <si>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</si>
  <si>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</si>
  <si>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</si>
  <si>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</si>
  <si>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</si>
  <si>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</si>
  <si>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</si>
  <si>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</si>
  <si>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</si>
  <si>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</si>
  <si>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</si>
  <si>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</si>
  <si>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</si>
  <si>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</si>
  <si>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</si>
  <si>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</si>
  <si>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</si>
  <si>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</si>
  <si>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</si>
  <si>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</si>
  <si>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</si>
  <si>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</si>
  <si>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</si>
  <si>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</si>
  <si>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</si>
  <si>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</si>
  <si>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</si>
  <si>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</si>
  <si>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</si>
  <si>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</si>
  <si>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</si>
  <si>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</si>
  <si>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</si>
  <si>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</si>
  <si>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</si>
  <si>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</si>
  <si>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</si>
  <si>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</si>
  <si>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</si>
  <si>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</si>
  <si>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</si>
  <si>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</si>
  <si>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</si>
  <si>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</si>
  <si>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</si>
  <si>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</si>
  <si>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</si>
  <si>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</si>
  <si>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</si>
  <si>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</si>
  <si>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</si>
  <si>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</si>
  <si>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</si>
  <si>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</si>
  <si>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</si>
  <si>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</si>
  <si>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</si>
  <si>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</si>
  <si>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</si>
  <si>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</si>
  <si>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</si>
  <si>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</si>
  <si>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</si>
  <si>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</si>
  <si>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</si>
  <si>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</si>
  <si>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</si>
  <si>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</si>
  <si>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</si>
  <si>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</si>
  <si>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</si>
  <si>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</si>
  <si>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</si>
  <si>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</si>
  <si>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</si>
  <si>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</si>
  <si>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</si>
  <si>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</si>
  <si>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</si>
  <si>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</si>
  <si>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</si>
  <si>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</si>
  <si>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</si>
  <si>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</si>
  <si>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</si>
  <si>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</si>
  <si>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</si>
  <si>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</si>
  <si>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</si>
  <si>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</si>
  <si>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</si>
  <si>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</si>
  <si>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</si>
  <si>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</si>
  <si>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</si>
  <si>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</si>
  <si>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</si>
  <si>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</si>
  <si>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</si>
  <si>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</si>
  <si>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</si>
  <si>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</si>
  <si>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</si>
  <si>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</si>
  <si>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</si>
  <si>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</si>
  <si>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</si>
  <si>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</si>
  <si>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</si>
  <si>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</si>
  <si>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</si>
  <si>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</si>
  <si>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</si>
  <si>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</si>
  <si>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</si>
  <si>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</si>
  <si>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</si>
  <si>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</si>
  <si>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241U0242</t>
  </si>
  <si>
    <t>ZUÑIGA MARTINEZ DAVID EDUARDO</t>
  </si>
  <si>
    <t>241U0649</t>
  </si>
  <si>
    <t>SANCHEZ DE LA CRUZ KEVIN ALEXANDER</t>
  </si>
  <si>
    <t>CHONTAL GARCIA DANIA YAZARET</t>
  </si>
  <si>
    <t>CONSULTORIA EMPRESARIAL</t>
  </si>
  <si>
    <t>805 B</t>
  </si>
  <si>
    <t>FEBRERO - JUNIO 2025</t>
  </si>
  <si>
    <t>211U0211</t>
  </si>
  <si>
    <t>BAXIN NIETO VANYELI ALEJANDRA</t>
  </si>
  <si>
    <t>211U0220</t>
  </si>
  <si>
    <t>CASAS PIO KAREN MONSERRATH</t>
  </si>
  <si>
    <t>211U0227</t>
  </si>
  <si>
    <t>COBIX MARTINEZ ALEJANDRA GUADALUPE</t>
  </si>
  <si>
    <t>211U0238</t>
  </si>
  <si>
    <t>GUTIERREZ ARRES ANGEL EMMANUEL</t>
  </si>
  <si>
    <t>211U0618</t>
  </si>
  <si>
    <t>HERNANDEZ ABSALON ADRIANA</t>
  </si>
  <si>
    <t>211U0244</t>
  </si>
  <si>
    <t>LOPEZ AGUILERA MIXZY YANITH</t>
  </si>
  <si>
    <t>211U0248</t>
  </si>
  <si>
    <t>MACARIO VELASCO JOSE ALBERTO</t>
  </si>
  <si>
    <t>211U0257</t>
  </si>
  <si>
    <t>OSTOS MACARIO NADIA DEL ROSARIO</t>
  </si>
  <si>
    <t>211U0258</t>
  </si>
  <si>
    <t>PAVON BLANCO MIGUEL ANGEL</t>
  </si>
  <si>
    <t>211U0264</t>
  </si>
  <si>
    <t>POMPELLO TEPACH LETHZY YARELI</t>
  </si>
  <si>
    <t>211U0619</t>
  </si>
  <si>
    <t>PONCIANO MALAGA KARLA OLIVIA</t>
  </si>
  <si>
    <t>211U0653</t>
  </si>
  <si>
    <t>RAMIREZ PEREZ ADOLFO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</si>
  <si>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</si>
  <si>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</si>
  <si>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</si>
  <si>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</si>
  <si>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</si>
  <si>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</si>
  <si>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</si>
  <si>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</si>
  <si>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211U0263</t>
  </si>
  <si>
    <t>POLITO MIXTEGA LIZBETH DEL CARMEN</t>
  </si>
  <si>
    <t>805 A</t>
  </si>
  <si>
    <t>SERVICIO AL CLIENTE</t>
  </si>
  <si>
    <t>FUNCION ADMINISTRATIVA I</t>
  </si>
  <si>
    <t>205 B</t>
  </si>
  <si>
    <r>
      <t xml:space="preserve">TOM NARTINEZ JUAN JOSE   </t>
    </r>
    <r>
      <rPr>
        <sz val="10"/>
        <color rgb="FFFF0000"/>
        <rFont val="Calibri"/>
        <family val="2"/>
        <scheme val="minor"/>
      </rPr>
      <t>(NO EN LISTA OFICIAL)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</si>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</sst>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9"/>
  <sheetViews>
    <sheetView topLeftCell="A2" zoomScale="80" zoomScaleNormal="80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211</v>
      </c>
      <c r="E4" s="27"/>
      <c r="F4" s="27"/>
      <c r="G4" s="27"/>
      <c r="I4" t="s">
        <v>1</v>
      </c>
      <c r="J4" s="45" t="s">
        <v>174</v>
      </c>
      <c r="K4" s="45"/>
      <c r="M4" t="s">
        <v>2</v>
      </c>
      <c r="N4" s="29">
        <v>45723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175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176</v>
      </c>
      <c r="D9" s="38" t="s">
        <v>177</v>
      </c>
      <c r="E9" s="39"/>
      <c r="F9" s="39"/>
      <c r="G9" s="39"/>
      <c r="H9" s="39"/>
      <c r="I9" s="40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20</v>
      </c>
    </row>
    <row r="10" spans="2:18" x14ac:dyDescent="0.25">
      <c r="B10" s="6">
        <f>B9+1</f>
        <v>2</v>
      </c>
      <c r="C10" s="6" t="s">
        <v>75</v>
      </c>
      <c r="D10" s="44" t="s">
        <v>76</v>
      </c>
      <c r="E10" s="44"/>
      <c r="F10" s="44"/>
      <c r="G10" s="44"/>
      <c r="H10" s="44"/>
      <c r="I10" s="44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SUM(J10:N10)/5</f>
        <v>20</v>
      </c>
    </row>
    <row r="11" spans="2:18" x14ac:dyDescent="0.25">
      <c r="B11" s="6">
        <f t="shared" ref="B11:B50" si="1">B10+1</f>
        <v>3</v>
      </c>
      <c r="C11" s="6" t="s">
        <v>178</v>
      </c>
      <c r="D11" s="35" t="s">
        <v>179</v>
      </c>
      <c r="E11" s="36"/>
      <c r="F11" s="36"/>
      <c r="G11" s="36"/>
      <c r="H11" s="36"/>
      <c r="I11" s="3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6" t="s">
        <v>180</v>
      </c>
      <c r="D12" s="35" t="s">
        <v>181</v>
      </c>
      <c r="E12" s="36"/>
      <c r="F12" s="36"/>
      <c r="G12" s="36"/>
      <c r="H12" s="36"/>
      <c r="I12" s="3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6" t="s">
        <v>81</v>
      </c>
      <c r="D13" s="35" t="s">
        <v>82</v>
      </c>
      <c r="E13" s="36"/>
      <c r="F13" s="36"/>
      <c r="G13" s="36"/>
      <c r="H13" s="36"/>
      <c r="I13" s="3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6" t="s">
        <v>83</v>
      </c>
      <c r="D14" s="44" t="s">
        <v>84</v>
      </c>
      <c r="E14" s="44"/>
      <c r="F14" s="44"/>
      <c r="G14" s="44"/>
      <c r="H14" s="44"/>
      <c r="I14" s="44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6" t="s">
        <v>186</v>
      </c>
      <c r="D15" s="44" t="s">
        <v>187</v>
      </c>
      <c r="E15" s="44"/>
      <c r="F15" s="44"/>
      <c r="G15" s="44"/>
      <c r="H15" s="44"/>
      <c r="I15" s="44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6" t="s">
        <v>188</v>
      </c>
      <c r="D16" s="44" t="s">
        <v>189</v>
      </c>
      <c r="E16" s="44"/>
      <c r="F16" s="44"/>
      <c r="G16" s="44"/>
      <c r="H16" s="44"/>
      <c r="I16" s="44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6" t="s">
        <v>85</v>
      </c>
      <c r="D17" s="44" t="s">
        <v>86</v>
      </c>
      <c r="E17" s="44"/>
      <c r="F17" s="44"/>
      <c r="G17" s="44"/>
      <c r="H17" s="44"/>
      <c r="I17" s="44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6" t="s">
        <v>190</v>
      </c>
      <c r="D18" s="35" t="s">
        <v>191</v>
      </c>
      <c r="E18" s="36"/>
      <c r="F18" s="36"/>
      <c r="G18" s="36"/>
      <c r="H18" s="36"/>
      <c r="I18" s="3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6" t="s">
        <v>208</v>
      </c>
      <c r="D19" s="35" t="s">
        <v>209</v>
      </c>
      <c r="E19" s="36"/>
      <c r="F19" s="36"/>
      <c r="G19" s="36"/>
      <c r="H19" s="36"/>
      <c r="I19" s="3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6" t="s">
        <v>194</v>
      </c>
      <c r="D20" s="35" t="s">
        <v>195</v>
      </c>
      <c r="E20" s="36"/>
      <c r="F20" s="36"/>
      <c r="G20" s="36"/>
      <c r="H20" s="36"/>
      <c r="I20" s="3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6" t="s">
        <v>196</v>
      </c>
      <c r="D21" s="35" t="s">
        <v>197</v>
      </c>
      <c r="E21" s="36"/>
      <c r="F21" s="36"/>
      <c r="G21" s="36"/>
      <c r="H21" s="36"/>
      <c r="I21" s="3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6" t="s">
        <v>87</v>
      </c>
      <c r="D22" s="44" t="s">
        <v>88</v>
      </c>
      <c r="E22" s="44"/>
      <c r="F22" s="44"/>
      <c r="G22" s="44"/>
      <c r="H22" s="44"/>
      <c r="I22" s="4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6" t="s">
        <v>198</v>
      </c>
      <c r="D23" s="35" t="s">
        <v>199</v>
      </c>
      <c r="E23" s="36"/>
      <c r="F23" s="36"/>
      <c r="G23" s="36"/>
      <c r="H23" s="36"/>
      <c r="I23" s="3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6" t="s">
        <v>89</v>
      </c>
      <c r="D24" s="44" t="s">
        <v>90</v>
      </c>
      <c r="E24" s="44"/>
      <c r="F24" s="44"/>
      <c r="G24" s="44"/>
      <c r="H24" s="44"/>
      <c r="I24" s="4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6" t="s">
        <v>91</v>
      </c>
      <c r="D25" s="44" t="s">
        <v>92</v>
      </c>
      <c r="E25" s="44"/>
      <c r="F25" s="44"/>
      <c r="G25" s="44"/>
      <c r="H25" s="44"/>
      <c r="I25" s="4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6" t="s">
        <v>93</v>
      </c>
      <c r="D26" s="44" t="s">
        <v>94</v>
      </c>
      <c r="E26" s="44"/>
      <c r="F26" s="44"/>
      <c r="G26" s="44"/>
      <c r="H26" s="44"/>
      <c r="I26" s="4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6" t="s">
        <v>95</v>
      </c>
      <c r="D27" s="44" t="s">
        <v>96</v>
      </c>
      <c r="E27" s="44"/>
      <c r="F27" s="44"/>
      <c r="G27" s="44"/>
      <c r="H27" s="44"/>
      <c r="I27" s="44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6" t="s">
        <v>97</v>
      </c>
      <c r="D28" s="44" t="s">
        <v>98</v>
      </c>
      <c r="E28" s="44"/>
      <c r="F28" s="44"/>
      <c r="G28" s="44"/>
      <c r="H28" s="44"/>
      <c r="I28" s="44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25">
      <c r="B29" s="6">
        <f t="shared" si="1"/>
        <v>21</v>
      </c>
      <c r="C29" s="6" t="s">
        <v>99</v>
      </c>
      <c r="D29" s="44" t="s">
        <v>100</v>
      </c>
      <c r="E29" s="44"/>
      <c r="F29" s="44"/>
      <c r="G29" s="44"/>
      <c r="H29" s="44"/>
      <c r="I29" s="44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6" t="s">
        <v>200</v>
      </c>
      <c r="D30" s="44" t="s">
        <v>201</v>
      </c>
      <c r="E30" s="44"/>
      <c r="F30" s="44"/>
      <c r="G30" s="44"/>
      <c r="H30" s="44"/>
      <c r="I30" s="44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</row>
    <row r="31" spans="2:17" x14ac:dyDescent="0.25">
      <c r="B31" s="6">
        <f t="shared" si="1"/>
        <v>23</v>
      </c>
      <c r="C31" s="6" t="s">
        <v>202</v>
      </c>
      <c r="D31" s="44" t="s">
        <v>203</v>
      </c>
      <c r="E31" s="44"/>
      <c r="F31" s="44"/>
      <c r="G31" s="44"/>
      <c r="H31" s="44"/>
      <c r="I31" s="44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25">
      <c r="B32" s="6">
        <f t="shared" si="1"/>
        <v>24</v>
      </c>
      <c r="C32" s="6" t="s">
        <v>204</v>
      </c>
      <c r="D32" s="44" t="s">
        <v>205</v>
      </c>
      <c r="E32" s="44"/>
      <c r="F32" s="44"/>
      <c r="G32" s="44"/>
      <c r="H32" s="44"/>
      <c r="I32" s="44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6" t="s">
        <v>206</v>
      </c>
      <c r="D33" s="44" t="s">
        <v>207</v>
      </c>
      <c r="E33" s="44"/>
      <c r="F33" s="44"/>
      <c r="G33" s="44"/>
      <c r="H33" s="44"/>
      <c r="I33" s="44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25">
      <c r="B34" s="6">
        <f t="shared" si="1"/>
        <v>26</v>
      </c>
      <c r="C34" s="6"/>
      <c r="D34" s="44"/>
      <c r="E34" s="44"/>
      <c r="F34" s="44"/>
      <c r="G34" s="44"/>
      <c r="H34" s="44"/>
      <c r="I34" s="4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ref="Q34:Q45" si="2">SUM(J34:P34)/7</f>
        <v>0</v>
      </c>
    </row>
    <row r="35" spans="2:17" x14ac:dyDescent="0.25">
      <c r="B35" s="6">
        <f t="shared" si="1"/>
        <v>27</v>
      </c>
      <c r="C35" s="6"/>
      <c r="D35" s="44"/>
      <c r="E35" s="44"/>
      <c r="F35" s="44"/>
      <c r="G35" s="44"/>
      <c r="H35" s="44"/>
      <c r="I35" s="4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4"/>
      <c r="E36" s="44"/>
      <c r="F36" s="44"/>
      <c r="G36" s="44"/>
      <c r="H36" s="44"/>
      <c r="I36" s="4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4"/>
      <c r="E37" s="44"/>
      <c r="F37" s="44"/>
      <c r="G37" s="44"/>
      <c r="H37" s="44"/>
      <c r="I37" s="4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0</v>
      </c>
    </row>
    <row r="38" spans="2:17" x14ac:dyDescent="0.25">
      <c r="B38" s="6">
        <f t="shared" si="1"/>
        <v>30</v>
      </c>
      <c r="C38" s="6"/>
      <c r="D38" s="44"/>
      <c r="E38" s="44"/>
      <c r="F38" s="44"/>
      <c r="G38" s="44"/>
      <c r="H38" s="44"/>
      <c r="I38" s="4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0</v>
      </c>
    </row>
    <row r="39" spans="2:17" x14ac:dyDescent="0.25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ref="Q46:Q50" si="3">SUM(J46:P46)/7</f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25">
      <c r="B50" s="6">
        <f t="shared" si="1"/>
        <v>42</v>
      </c>
      <c r="C50" s="3"/>
      <c r="D50" s="41"/>
      <c r="E50" s="42"/>
      <c r="F50" s="42"/>
      <c r="G50" s="42"/>
      <c r="H50" s="42"/>
      <c r="I50" s="43"/>
      <c r="J50" s="3"/>
      <c r="K50" s="3"/>
      <c r="L50" s="3"/>
      <c r="M50" s="3"/>
      <c r="N50" s="3"/>
      <c r="O50" s="3"/>
      <c r="P50" s="3"/>
      <c r="Q50" s="10">
        <f t="shared" si="3"/>
        <v>0</v>
      </c>
    </row>
    <row r="51" spans="2:17" x14ac:dyDescent="0.25">
      <c r="C51" s="20"/>
      <c r="D51" s="20"/>
      <c r="E51" s="1"/>
      <c r="H51" s="23" t="s">
        <v>19</v>
      </c>
      <c r="I51" s="23"/>
      <c r="J51" s="11">
        <f t="shared" ref="J51:P51" si="4">COUNTIF(J9:J50,"&gt;=70")</f>
        <v>25</v>
      </c>
      <c r="K51" s="11">
        <f t="shared" si="4"/>
        <v>0</v>
      </c>
      <c r="L51" s="11">
        <f t="shared" si="4"/>
        <v>0</v>
      </c>
      <c r="M51" s="11">
        <f t="shared" si="4"/>
        <v>0</v>
      </c>
      <c r="N51" s="11">
        <f t="shared" si="4"/>
        <v>0</v>
      </c>
      <c r="O51" s="11">
        <f t="shared" si="4"/>
        <v>0</v>
      </c>
      <c r="P51" s="11">
        <f t="shared" si="4"/>
        <v>0</v>
      </c>
      <c r="Q51" s="15">
        <f>COUNTIF(Q9:Q45,"&gt;=70")</f>
        <v>0</v>
      </c>
    </row>
    <row r="52" spans="2:17" x14ac:dyDescent="0.25">
      <c r="C52" s="20"/>
      <c r="D52" s="20"/>
      <c r="E52" s="8"/>
      <c r="H52" s="24" t="s">
        <v>20</v>
      </c>
      <c r="I52" s="24"/>
      <c r="J52" s="12">
        <f t="shared" ref="J52:Q52" si="5">COUNTIF(J9:J50,"&lt;70")</f>
        <v>6</v>
      </c>
      <c r="K52" s="12">
        <f t="shared" si="5"/>
        <v>31</v>
      </c>
      <c r="L52" s="12">
        <f t="shared" si="5"/>
        <v>31</v>
      </c>
      <c r="M52" s="12">
        <f t="shared" si="5"/>
        <v>31</v>
      </c>
      <c r="N52" s="12">
        <f t="shared" si="5"/>
        <v>31</v>
      </c>
      <c r="O52" s="12">
        <f t="shared" si="5"/>
        <v>31</v>
      </c>
      <c r="P52" s="12">
        <f t="shared" si="5"/>
        <v>31</v>
      </c>
      <c r="Q52" s="12">
        <f t="shared" si="5"/>
        <v>42</v>
      </c>
    </row>
    <row r="53" spans="2:17" x14ac:dyDescent="0.25">
      <c r="C53" s="20"/>
      <c r="D53" s="20"/>
      <c r="E53" s="20"/>
      <c r="H53" s="24" t="s">
        <v>21</v>
      </c>
      <c r="I53" s="24"/>
      <c r="J53" s="12">
        <f t="shared" ref="J53:Q53" si="6">COUNT(J9:J50)</f>
        <v>31</v>
      </c>
      <c r="K53" s="12">
        <f t="shared" si="6"/>
        <v>31</v>
      </c>
      <c r="L53" s="12">
        <f t="shared" si="6"/>
        <v>31</v>
      </c>
      <c r="M53" s="12">
        <f t="shared" si="6"/>
        <v>31</v>
      </c>
      <c r="N53" s="12">
        <f t="shared" si="6"/>
        <v>31</v>
      </c>
      <c r="O53" s="12">
        <f t="shared" si="6"/>
        <v>31</v>
      </c>
      <c r="P53" s="12">
        <f t="shared" si="6"/>
        <v>31</v>
      </c>
      <c r="Q53" s="12">
        <f t="shared" si="6"/>
        <v>42</v>
      </c>
    </row>
    <row r="54" spans="2:17" x14ac:dyDescent="0.25">
      <c r="C54" s="20"/>
      <c r="D54" s="20"/>
      <c r="E54" s="1"/>
      <c r="H54" s="25" t="s">
        <v>16</v>
      </c>
      <c r="I54" s="25"/>
      <c r="J54" s="13">
        <f>J51/J53</f>
        <v>0.80645161290322576</v>
      </c>
      <c r="K54" s="14">
        <f t="shared" ref="K54:Q54" si="7">K51/K53</f>
        <v>0</v>
      </c>
      <c r="L54" s="14">
        <f t="shared" si="7"/>
        <v>0</v>
      </c>
      <c r="M54" s="14">
        <f t="shared" si="7"/>
        <v>0</v>
      </c>
      <c r="N54" s="14">
        <f t="shared" si="7"/>
        <v>0</v>
      </c>
      <c r="O54" s="14">
        <f t="shared" si="7"/>
        <v>0</v>
      </c>
      <c r="P54" s="14">
        <f t="shared" si="7"/>
        <v>0</v>
      </c>
      <c r="Q54" s="14">
        <f t="shared" si="7"/>
        <v>0</v>
      </c>
    </row>
    <row r="55" spans="2:17" x14ac:dyDescent="0.25">
      <c r="C55" s="20"/>
      <c r="D55" s="20"/>
      <c r="E55" s="1"/>
      <c r="H55" s="25" t="s">
        <v>17</v>
      </c>
      <c r="I55" s="25"/>
      <c r="J55" s="13">
        <f>J52/J53</f>
        <v>0.19354838709677419</v>
      </c>
      <c r="K55" s="13">
        <f t="shared" ref="K55:Q55" si="8">K52/K53</f>
        <v>1</v>
      </c>
      <c r="L55" s="14">
        <f t="shared" si="8"/>
        <v>1</v>
      </c>
      <c r="M55" s="14">
        <f t="shared" si="8"/>
        <v>1</v>
      </c>
      <c r="N55" s="14">
        <f t="shared" si="8"/>
        <v>1</v>
      </c>
      <c r="O55" s="14">
        <f t="shared" si="8"/>
        <v>1</v>
      </c>
      <c r="P55" s="14">
        <f t="shared" si="8"/>
        <v>1</v>
      </c>
      <c r="Q55" s="14">
        <f t="shared" si="8"/>
        <v>1</v>
      </c>
    </row>
    <row r="56" spans="2:17" x14ac:dyDescent="0.25">
      <c r="C56" s="20"/>
      <c r="D56" s="20"/>
      <c r="E56" s="8"/>
    </row>
    <row r="57" spans="2:17" x14ac:dyDescent="0.25">
      <c r="C57" s="1"/>
      <c r="D57" s="1"/>
      <c r="E57" s="8"/>
    </row>
    <row r="58" spans="2:17" x14ac:dyDescent="0.25">
      <c r="J58" s="26"/>
      <c r="K58" s="26"/>
      <c r="L58" s="26"/>
      <c r="M58" s="26"/>
      <c r="N58" s="26"/>
      <c r="O58" s="26"/>
      <c r="P58" s="26"/>
    </row>
    <row r="59" spans="2:17" x14ac:dyDescent="0.25">
      <c r="J59" s="19" t="s">
        <v>18</v>
      </c>
      <c r="K59" s="19"/>
      <c r="L59" s="19"/>
      <c r="M59" s="19"/>
      <c r="N59" s="19"/>
      <c r="O59" s="19"/>
      <c r="P59" s="19"/>
    </row>
  </sheetData>
  <sortState xmlns:xlrd2="http://schemas.microsoft.com/office/spreadsheetml/2017/richdata2" ref="D9:I39">
    <sortCondition ref="D9"/>
  </sortState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2:I2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4" zoomScale="80" zoomScaleNormal="80" workbookViewId="0">
      <selection activeCell="Q11" sqref="Q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173</v>
      </c>
      <c r="E4" s="27"/>
      <c r="F4" s="27"/>
      <c r="G4" s="27"/>
      <c r="I4" t="s">
        <v>1</v>
      </c>
      <c r="J4" s="28" t="s">
        <v>210</v>
      </c>
      <c r="K4" s="28"/>
      <c r="M4" t="s">
        <v>2</v>
      </c>
      <c r="N4" s="29">
        <v>45723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175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44" t="s">
        <v>27</v>
      </c>
      <c r="E9" s="44"/>
      <c r="F9" s="44"/>
      <c r="G9" s="44"/>
      <c r="H9" s="44"/>
      <c r="I9" s="4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0</v>
      </c>
    </row>
    <row r="10" spans="2:18" x14ac:dyDescent="0.25">
      <c r="B10" s="6">
        <v>2</v>
      </c>
      <c r="C10" s="6" t="s">
        <v>28</v>
      </c>
      <c r="D10" s="44" t="s">
        <v>29</v>
      </c>
      <c r="E10" s="44"/>
      <c r="F10" s="44"/>
      <c r="G10" s="44"/>
      <c r="H10" s="44"/>
      <c r="I10" s="4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SUM(J10:L10)/3</f>
        <v>0</v>
      </c>
    </row>
    <row r="11" spans="2:18" x14ac:dyDescent="0.25">
      <c r="B11" s="6">
        <v>3</v>
      </c>
      <c r="C11" s="6" t="s">
        <v>30</v>
      </c>
      <c r="D11" s="44" t="s">
        <v>31</v>
      </c>
      <c r="E11" s="44"/>
      <c r="F11" s="44"/>
      <c r="G11" s="44"/>
      <c r="H11" s="44"/>
      <c r="I11" s="4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32</v>
      </c>
      <c r="D12" s="44" t="s">
        <v>33</v>
      </c>
      <c r="E12" s="44"/>
      <c r="F12" s="44"/>
      <c r="G12" s="44"/>
      <c r="H12" s="44"/>
      <c r="I12" s="4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34</v>
      </c>
      <c r="D13" s="44" t="s">
        <v>35</v>
      </c>
      <c r="E13" s="44"/>
      <c r="F13" s="44"/>
      <c r="G13" s="44"/>
      <c r="H13" s="44"/>
      <c r="I13" s="4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38</v>
      </c>
      <c r="D14" s="44" t="s">
        <v>39</v>
      </c>
      <c r="E14" s="44"/>
      <c r="F14" s="44"/>
      <c r="G14" s="44"/>
      <c r="H14" s="44"/>
      <c r="I14" s="4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6" t="s">
        <v>77</v>
      </c>
      <c r="D15" s="44" t="s">
        <v>78</v>
      </c>
      <c r="E15" s="44"/>
      <c r="F15" s="44"/>
      <c r="G15" s="44"/>
      <c r="H15" s="44"/>
      <c r="I15" s="4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v>8</v>
      </c>
      <c r="C16" s="6" t="s">
        <v>40</v>
      </c>
      <c r="D16" s="44" t="s">
        <v>41</v>
      </c>
      <c r="E16" s="44"/>
      <c r="F16" s="44"/>
      <c r="G16" s="44"/>
      <c r="H16" s="44"/>
      <c r="I16" s="4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v>9</v>
      </c>
      <c r="C17" s="6" t="s">
        <v>42</v>
      </c>
      <c r="D17" s="44" t="s">
        <v>172</v>
      </c>
      <c r="E17" s="44"/>
      <c r="F17" s="44"/>
      <c r="G17" s="44"/>
      <c r="H17" s="44"/>
      <c r="I17" s="4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v>10</v>
      </c>
      <c r="C18" s="6" t="s">
        <v>79</v>
      </c>
      <c r="D18" s="44" t="s">
        <v>80</v>
      </c>
      <c r="E18" s="44"/>
      <c r="F18" s="44"/>
      <c r="G18" s="44"/>
      <c r="H18" s="44"/>
      <c r="I18" s="4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6" t="s">
        <v>43</v>
      </c>
      <c r="D19" s="44" t="s">
        <v>44</v>
      </c>
      <c r="E19" s="44"/>
      <c r="F19" s="44"/>
      <c r="G19" s="44"/>
      <c r="H19" s="44"/>
      <c r="I19" s="4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184</v>
      </c>
      <c r="D20" s="35" t="s">
        <v>185</v>
      </c>
      <c r="E20" s="36"/>
      <c r="F20" s="36"/>
      <c r="G20" s="36"/>
      <c r="H20" s="36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6" t="s">
        <v>45</v>
      </c>
      <c r="D21" s="44" t="s">
        <v>46</v>
      </c>
      <c r="E21" s="44"/>
      <c r="F21" s="44"/>
      <c r="G21" s="44"/>
      <c r="H21" s="44"/>
      <c r="I21" s="4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v>14</v>
      </c>
      <c r="C22" s="6" t="s">
        <v>47</v>
      </c>
      <c r="D22" s="44" t="s">
        <v>48</v>
      </c>
      <c r="E22" s="44"/>
      <c r="F22" s="44"/>
      <c r="G22" s="44"/>
      <c r="H22" s="44"/>
      <c r="I22" s="4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6" t="s">
        <v>49</v>
      </c>
      <c r="D23" s="44" t="s">
        <v>50</v>
      </c>
      <c r="E23" s="44"/>
      <c r="F23" s="44"/>
      <c r="G23" s="44"/>
      <c r="H23" s="44"/>
      <c r="I23" s="4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6" t="s">
        <v>51</v>
      </c>
      <c r="D24" s="44" t="s">
        <v>52</v>
      </c>
      <c r="E24" s="44"/>
      <c r="F24" s="44"/>
      <c r="G24" s="44"/>
      <c r="H24" s="44"/>
      <c r="I24" s="4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s="6" t="s">
        <v>53</v>
      </c>
      <c r="D25" s="44" t="s">
        <v>54</v>
      </c>
      <c r="E25" s="44"/>
      <c r="F25" s="44"/>
      <c r="G25" s="44"/>
      <c r="H25" s="44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v>18</v>
      </c>
      <c r="C26" s="6" t="s">
        <v>55</v>
      </c>
      <c r="D26" s="44" t="s">
        <v>56</v>
      </c>
      <c r="E26" s="44"/>
      <c r="F26" s="44"/>
      <c r="G26" s="44"/>
      <c r="H26" s="44"/>
      <c r="I26" s="4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v>19</v>
      </c>
      <c r="C27" s="6" t="s">
        <v>57</v>
      </c>
      <c r="D27" s="44" t="s">
        <v>58</v>
      </c>
      <c r="E27" s="44"/>
      <c r="F27" s="44"/>
      <c r="G27" s="44"/>
      <c r="H27" s="44"/>
      <c r="I27" s="4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6" t="s">
        <v>59</v>
      </c>
      <c r="D28" s="44" t="s">
        <v>60</v>
      </c>
      <c r="E28" s="44"/>
      <c r="F28" s="44"/>
      <c r="G28" s="44"/>
      <c r="H28" s="44"/>
      <c r="I28" s="4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v>21</v>
      </c>
      <c r="C29" s="6" t="s">
        <v>61</v>
      </c>
      <c r="D29" s="44" t="s">
        <v>62</v>
      </c>
      <c r="E29" s="44"/>
      <c r="F29" s="44"/>
      <c r="G29" s="44"/>
      <c r="H29" s="44"/>
      <c r="I29" s="4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v>22</v>
      </c>
      <c r="C30" s="6" t="s">
        <v>63</v>
      </c>
      <c r="D30" s="44" t="s">
        <v>64</v>
      </c>
      <c r="E30" s="44"/>
      <c r="F30" s="44"/>
      <c r="G30" s="44"/>
      <c r="H30" s="44"/>
      <c r="I30" s="4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6" t="s">
        <v>65</v>
      </c>
      <c r="D31" s="44" t="s">
        <v>66</v>
      </c>
      <c r="E31" s="44"/>
      <c r="F31" s="44"/>
      <c r="G31" s="44"/>
      <c r="H31" s="44"/>
      <c r="I31" s="4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v>24</v>
      </c>
      <c r="C32" s="6" t="s">
        <v>67</v>
      </c>
      <c r="D32" s="44" t="s">
        <v>68</v>
      </c>
      <c r="E32" s="44"/>
      <c r="F32" s="44"/>
      <c r="G32" s="44"/>
      <c r="H32" s="44"/>
      <c r="I32" s="4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v>25</v>
      </c>
      <c r="C33" s="6" t="s">
        <v>69</v>
      </c>
      <c r="D33" s="44" t="s">
        <v>70</v>
      </c>
      <c r="E33" s="44"/>
      <c r="F33" s="44"/>
      <c r="G33" s="44"/>
      <c r="H33" s="44"/>
      <c r="I33" s="4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6" t="s">
        <v>71</v>
      </c>
      <c r="D34" s="44" t="s">
        <v>72</v>
      </c>
      <c r="E34" s="44"/>
      <c r="F34" s="44"/>
      <c r="G34" s="44"/>
      <c r="H34" s="44"/>
      <c r="I34" s="4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6" t="s">
        <v>73</v>
      </c>
      <c r="D35" s="44" t="s">
        <v>74</v>
      </c>
      <c r="E35" s="44"/>
      <c r="F35" s="44"/>
      <c r="G35" s="44"/>
      <c r="H35" s="44"/>
      <c r="I35" s="4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6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>
        <f t="shared" ref="Q10:Q52" si="1">SUM(J36:N36)/5</f>
        <v>0</v>
      </c>
    </row>
    <row r="37" spans="2:17" x14ac:dyDescent="0.25">
      <c r="B37" s="6">
        <v>29</v>
      </c>
      <c r="C37" s="6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v>30</v>
      </c>
      <c r="C38" s="6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v>31</v>
      </c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v>32</v>
      </c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3"/>
      <c r="P52" s="3"/>
      <c r="Q52" s="10">
        <f t="shared" si="1"/>
        <v>0</v>
      </c>
    </row>
    <row r="53" spans="2:17" x14ac:dyDescent="0.25">
      <c r="C53" s="20"/>
      <c r="D53" s="20"/>
      <c r="E53" s="1"/>
      <c r="H53" s="23" t="s">
        <v>19</v>
      </c>
      <c r="I53" s="23"/>
      <c r="J53" s="11">
        <f t="shared" ref="J53:P53" si="2">COUNTIF(J9:J52,"&gt;=70")</f>
        <v>0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25">
      <c r="C54" s="20"/>
      <c r="D54" s="20"/>
      <c r="E54" s="8"/>
      <c r="H54" s="24" t="s">
        <v>20</v>
      </c>
      <c r="I54" s="24"/>
      <c r="J54" s="12">
        <f t="shared" ref="J54:Q54" si="3">COUNTIF(J9:J52,"&lt;70")</f>
        <v>27</v>
      </c>
      <c r="K54" s="12">
        <f t="shared" si="3"/>
        <v>27</v>
      </c>
      <c r="L54" s="12">
        <f t="shared" si="3"/>
        <v>27</v>
      </c>
      <c r="M54" s="12">
        <f t="shared" si="3"/>
        <v>27</v>
      </c>
      <c r="N54" s="12">
        <f t="shared" si="3"/>
        <v>27</v>
      </c>
      <c r="O54" s="12">
        <f t="shared" si="3"/>
        <v>27</v>
      </c>
      <c r="P54" s="12">
        <f t="shared" si="3"/>
        <v>27</v>
      </c>
      <c r="Q54" s="12">
        <f t="shared" si="3"/>
        <v>44</v>
      </c>
    </row>
    <row r="55" spans="2:17" x14ac:dyDescent="0.25">
      <c r="C55" s="20"/>
      <c r="D55" s="20"/>
      <c r="E55" s="20"/>
      <c r="H55" s="24" t="s">
        <v>21</v>
      </c>
      <c r="I55" s="24"/>
      <c r="J55" s="12">
        <f t="shared" ref="J55:Q55" si="4">COUNT(J9:J52)</f>
        <v>27</v>
      </c>
      <c r="K55" s="12">
        <f t="shared" si="4"/>
        <v>27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44</v>
      </c>
    </row>
    <row r="56" spans="2:17" x14ac:dyDescent="0.25">
      <c r="C56" s="20"/>
      <c r="D56" s="20"/>
      <c r="E56" s="1"/>
      <c r="H56" s="25" t="s">
        <v>16</v>
      </c>
      <c r="I56" s="25"/>
      <c r="J56" s="13">
        <f>J53/J55</f>
        <v>0</v>
      </c>
      <c r="K56" s="14">
        <f t="shared" ref="K56:Q56" si="5">K53/K55</f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 x14ac:dyDescent="0.25">
      <c r="C57" s="20"/>
      <c r="D57" s="20"/>
      <c r="E57" s="1"/>
      <c r="H57" s="25" t="s">
        <v>17</v>
      </c>
      <c r="I57" s="25"/>
      <c r="J57" s="13">
        <f>J54/J55</f>
        <v>1</v>
      </c>
      <c r="K57" s="13">
        <f t="shared" ref="K57:Q57" si="6">K54/K55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1</v>
      </c>
    </row>
    <row r="58" spans="2:17" x14ac:dyDescent="0.25">
      <c r="C58" s="20"/>
      <c r="D58" s="20"/>
      <c r="E58" s="8"/>
    </row>
    <row r="59" spans="2:17" x14ac:dyDescent="0.25">
      <c r="C59" s="1"/>
      <c r="D59" s="1"/>
      <c r="E59" s="8"/>
    </row>
    <row r="60" spans="2:17" x14ac:dyDescent="0.25">
      <c r="J60" s="26"/>
      <c r="K60" s="26"/>
      <c r="L60" s="26"/>
      <c r="M60" s="26"/>
      <c r="N60" s="26"/>
      <c r="O60" s="26"/>
      <c r="P60" s="26"/>
    </row>
    <row r="61" spans="2:17" x14ac:dyDescent="0.25">
      <c r="J61" s="19" t="s">
        <v>18</v>
      </c>
      <c r="K61" s="19"/>
      <c r="L61" s="19"/>
      <c r="M61" s="19"/>
      <c r="N61" s="19"/>
      <c r="O61" s="19"/>
      <c r="P61" s="19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20:I20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1:I21"/>
    <mergeCell ref="D22:I22"/>
    <mergeCell ref="D23:I23"/>
    <mergeCell ref="D24:I24"/>
    <mergeCell ref="D25:I25"/>
    <mergeCell ref="D14:I14"/>
    <mergeCell ref="D16:I16"/>
    <mergeCell ref="D17:I17"/>
    <mergeCell ref="D18:I18"/>
    <mergeCell ref="D19:I19"/>
    <mergeCell ref="D15:I1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0" zoomScaleNormal="100" workbookViewId="0">
      <selection activeCell="Q36" sqref="Q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173</v>
      </c>
      <c r="E4" s="27"/>
      <c r="F4" s="27"/>
      <c r="G4" s="27"/>
      <c r="I4" t="s">
        <v>1</v>
      </c>
      <c r="J4" s="45" t="s">
        <v>174</v>
      </c>
      <c r="K4" s="45"/>
      <c r="M4" t="s">
        <v>2</v>
      </c>
      <c r="N4" s="29">
        <v>45723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175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4" t="s">
        <v>176</v>
      </c>
      <c r="D9" s="38" t="s">
        <v>177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SUM(J9:L9)/3</f>
        <v>0</v>
      </c>
    </row>
    <row r="10" spans="2:18" x14ac:dyDescent="0.25">
      <c r="B10" s="16">
        <v>2</v>
      </c>
      <c r="C10" s="6" t="s">
        <v>75</v>
      </c>
      <c r="D10" s="44" t="s">
        <v>76</v>
      </c>
      <c r="E10" s="44"/>
      <c r="F10" s="44"/>
      <c r="G10" s="44"/>
      <c r="H10" s="44"/>
      <c r="I10" s="4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36" si="0">SUM(J10:L10)/3</f>
        <v>0</v>
      </c>
    </row>
    <row r="11" spans="2:18" x14ac:dyDescent="0.25">
      <c r="B11" s="16">
        <v>3</v>
      </c>
      <c r="C11" s="6" t="s">
        <v>178</v>
      </c>
      <c r="D11" s="35" t="s">
        <v>179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0</v>
      </c>
    </row>
    <row r="12" spans="2:18" x14ac:dyDescent="0.25">
      <c r="B12" s="16">
        <v>4</v>
      </c>
      <c r="C12" s="6" t="s">
        <v>36</v>
      </c>
      <c r="D12" s="35" t="s">
        <v>37</v>
      </c>
      <c r="E12" s="36"/>
      <c r="F12" s="36"/>
      <c r="G12" s="36"/>
      <c r="H12" s="36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0</v>
      </c>
    </row>
    <row r="13" spans="2:18" x14ac:dyDescent="0.25">
      <c r="B13" s="16">
        <v>5</v>
      </c>
      <c r="C13" s="6" t="s">
        <v>180</v>
      </c>
      <c r="D13" s="35" t="s">
        <v>181</v>
      </c>
      <c r="E13" s="36"/>
      <c r="F13" s="36"/>
      <c r="G13" s="36"/>
      <c r="H13" s="36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0</v>
      </c>
    </row>
    <row r="14" spans="2:18" x14ac:dyDescent="0.25">
      <c r="B14" s="16">
        <v>6</v>
      </c>
      <c r="C14" s="6" t="s">
        <v>182</v>
      </c>
      <c r="D14" s="35" t="s">
        <v>183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0</v>
      </c>
    </row>
    <row r="15" spans="2:18" x14ac:dyDescent="0.25">
      <c r="B15" s="16">
        <v>7</v>
      </c>
      <c r="C15" s="6" t="s">
        <v>81</v>
      </c>
      <c r="D15" s="35" t="s">
        <v>82</v>
      </c>
      <c r="E15" s="36"/>
      <c r="F15" s="36"/>
      <c r="G15" s="36"/>
      <c r="H15" s="36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0</v>
      </c>
    </row>
    <row r="16" spans="2:18" x14ac:dyDescent="0.25">
      <c r="B16" s="16">
        <v>8</v>
      </c>
      <c r="C16" s="6" t="s">
        <v>83</v>
      </c>
      <c r="D16" s="44" t="s">
        <v>84</v>
      </c>
      <c r="E16" s="44"/>
      <c r="F16" s="44"/>
      <c r="G16" s="44"/>
      <c r="H16" s="44"/>
      <c r="I16" s="4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0</v>
      </c>
    </row>
    <row r="17" spans="2:17" x14ac:dyDescent="0.25">
      <c r="B17" s="16">
        <v>9</v>
      </c>
      <c r="C17" s="6" t="s">
        <v>186</v>
      </c>
      <c r="D17" s="44" t="s">
        <v>187</v>
      </c>
      <c r="E17" s="44"/>
      <c r="F17" s="44"/>
      <c r="G17" s="44"/>
      <c r="H17" s="44"/>
      <c r="I17" s="4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0</v>
      </c>
    </row>
    <row r="18" spans="2:17" x14ac:dyDescent="0.25">
      <c r="B18" s="16">
        <v>10</v>
      </c>
      <c r="C18" s="6" t="s">
        <v>188</v>
      </c>
      <c r="D18" s="44" t="s">
        <v>189</v>
      </c>
      <c r="E18" s="44"/>
      <c r="F18" s="44"/>
      <c r="G18" s="44"/>
      <c r="H18" s="44"/>
      <c r="I18" s="4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0</v>
      </c>
    </row>
    <row r="19" spans="2:17" x14ac:dyDescent="0.25">
      <c r="B19" s="16">
        <v>11</v>
      </c>
      <c r="C19" s="6" t="s">
        <v>85</v>
      </c>
      <c r="D19" s="44" t="s">
        <v>86</v>
      </c>
      <c r="E19" s="44"/>
      <c r="F19" s="44"/>
      <c r="G19" s="44"/>
      <c r="H19" s="44"/>
      <c r="I19" s="4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0</v>
      </c>
    </row>
    <row r="20" spans="2:17" x14ac:dyDescent="0.25">
      <c r="B20" s="16">
        <v>12</v>
      </c>
      <c r="C20" s="6" t="s">
        <v>190</v>
      </c>
      <c r="D20" s="35" t="s">
        <v>191</v>
      </c>
      <c r="E20" s="36"/>
      <c r="F20" s="36"/>
      <c r="G20" s="36"/>
      <c r="H20" s="36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f t="shared" si="0"/>
        <v>0</v>
      </c>
    </row>
    <row r="21" spans="2:17" x14ac:dyDescent="0.25">
      <c r="B21" s="16">
        <v>13</v>
      </c>
      <c r="C21" s="6" t="s">
        <v>192</v>
      </c>
      <c r="D21" s="35" t="s">
        <v>193</v>
      </c>
      <c r="E21" s="36"/>
      <c r="F21" s="36"/>
      <c r="G21" s="36"/>
      <c r="H21" s="36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f t="shared" si="0"/>
        <v>0</v>
      </c>
    </row>
    <row r="22" spans="2:17" x14ac:dyDescent="0.25">
      <c r="B22" s="16">
        <v>14</v>
      </c>
      <c r="C22" s="6" t="s">
        <v>208</v>
      </c>
      <c r="D22" s="35" t="s">
        <v>209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f t="shared" si="0"/>
        <v>0</v>
      </c>
    </row>
    <row r="23" spans="2:17" x14ac:dyDescent="0.25">
      <c r="B23" s="16">
        <v>15</v>
      </c>
      <c r="C23" s="6" t="s">
        <v>194</v>
      </c>
      <c r="D23" s="35" t="s">
        <v>195</v>
      </c>
      <c r="E23" s="36"/>
      <c r="F23" s="36"/>
      <c r="G23" s="36"/>
      <c r="H23" s="36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f t="shared" si="0"/>
        <v>0</v>
      </c>
    </row>
    <row r="24" spans="2:17" x14ac:dyDescent="0.25">
      <c r="B24" s="16">
        <v>16</v>
      </c>
      <c r="C24" s="6" t="s">
        <v>196</v>
      </c>
      <c r="D24" s="35" t="s">
        <v>197</v>
      </c>
      <c r="E24" s="36"/>
      <c r="F24" s="36"/>
      <c r="G24" s="36"/>
      <c r="H24" s="36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f t="shared" si="0"/>
        <v>0</v>
      </c>
    </row>
    <row r="25" spans="2:17" x14ac:dyDescent="0.25">
      <c r="B25" s="16">
        <v>17</v>
      </c>
      <c r="C25" s="6" t="s">
        <v>87</v>
      </c>
      <c r="D25" s="44" t="s">
        <v>88</v>
      </c>
      <c r="E25" s="44"/>
      <c r="F25" s="44"/>
      <c r="G25" s="44"/>
      <c r="H25" s="44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f t="shared" si="0"/>
        <v>0</v>
      </c>
    </row>
    <row r="26" spans="2:17" x14ac:dyDescent="0.25">
      <c r="B26" s="16">
        <v>18</v>
      </c>
      <c r="C26" s="6" t="s">
        <v>198</v>
      </c>
      <c r="D26" s="35" t="s">
        <v>199</v>
      </c>
      <c r="E26" s="36"/>
      <c r="F26" s="36"/>
      <c r="G26" s="36"/>
      <c r="H26" s="36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f t="shared" si="0"/>
        <v>0</v>
      </c>
    </row>
    <row r="27" spans="2:17" x14ac:dyDescent="0.25">
      <c r="B27" s="16">
        <v>19</v>
      </c>
      <c r="C27" s="6" t="s">
        <v>89</v>
      </c>
      <c r="D27" s="44" t="s">
        <v>90</v>
      </c>
      <c r="E27" s="44"/>
      <c r="F27" s="44"/>
      <c r="G27" s="44"/>
      <c r="H27" s="44"/>
      <c r="I27" s="4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f t="shared" si="0"/>
        <v>0</v>
      </c>
    </row>
    <row r="28" spans="2:17" x14ac:dyDescent="0.25">
      <c r="B28" s="16">
        <v>20</v>
      </c>
      <c r="C28" s="6" t="s">
        <v>91</v>
      </c>
      <c r="D28" s="44" t="s">
        <v>92</v>
      </c>
      <c r="E28" s="44"/>
      <c r="F28" s="44"/>
      <c r="G28" s="44"/>
      <c r="H28" s="44"/>
      <c r="I28" s="4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f t="shared" si="0"/>
        <v>0</v>
      </c>
    </row>
    <row r="29" spans="2:17" x14ac:dyDescent="0.25">
      <c r="B29" s="16">
        <v>21</v>
      </c>
      <c r="C29" s="6" t="s">
        <v>93</v>
      </c>
      <c r="D29" s="44" t="s">
        <v>94</v>
      </c>
      <c r="E29" s="44"/>
      <c r="F29" s="44"/>
      <c r="G29" s="44"/>
      <c r="H29" s="44"/>
      <c r="I29" s="4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f t="shared" si="0"/>
        <v>0</v>
      </c>
    </row>
    <row r="30" spans="2:17" x14ac:dyDescent="0.25">
      <c r="B30" s="16">
        <v>22</v>
      </c>
      <c r="C30" s="6" t="s">
        <v>95</v>
      </c>
      <c r="D30" s="44" t="s">
        <v>96</v>
      </c>
      <c r="E30" s="44"/>
      <c r="F30" s="44"/>
      <c r="G30" s="44"/>
      <c r="H30" s="44"/>
      <c r="I30" s="4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f t="shared" si="0"/>
        <v>0</v>
      </c>
    </row>
    <row r="31" spans="2:17" x14ac:dyDescent="0.25">
      <c r="B31" s="16">
        <v>23</v>
      </c>
      <c r="C31" s="6" t="s">
        <v>97</v>
      </c>
      <c r="D31" s="44" t="s">
        <v>98</v>
      </c>
      <c r="E31" s="44"/>
      <c r="F31" s="44"/>
      <c r="G31" s="44"/>
      <c r="H31" s="44"/>
      <c r="I31" s="4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f t="shared" si="0"/>
        <v>0</v>
      </c>
    </row>
    <row r="32" spans="2:17" x14ac:dyDescent="0.25">
      <c r="B32" s="16">
        <v>24</v>
      </c>
      <c r="C32" s="6" t="s">
        <v>99</v>
      </c>
      <c r="D32" s="44" t="s">
        <v>100</v>
      </c>
      <c r="E32" s="44"/>
      <c r="F32" s="44"/>
      <c r="G32" s="44"/>
      <c r="H32" s="44"/>
      <c r="I32" s="4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f t="shared" si="0"/>
        <v>0</v>
      </c>
    </row>
    <row r="33" spans="2:17" x14ac:dyDescent="0.25">
      <c r="B33" s="16">
        <v>25</v>
      </c>
      <c r="C33" s="6" t="s">
        <v>200</v>
      </c>
      <c r="D33" s="44" t="s">
        <v>201</v>
      </c>
      <c r="E33" s="44"/>
      <c r="F33" s="44"/>
      <c r="G33" s="44"/>
      <c r="H33" s="44"/>
      <c r="I33" s="4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f t="shared" si="0"/>
        <v>0</v>
      </c>
    </row>
    <row r="34" spans="2:17" x14ac:dyDescent="0.25">
      <c r="B34" s="16">
        <v>26</v>
      </c>
      <c r="C34" s="6" t="s">
        <v>202</v>
      </c>
      <c r="D34" s="44" t="s">
        <v>203</v>
      </c>
      <c r="E34" s="44"/>
      <c r="F34" s="44"/>
      <c r="G34" s="44"/>
      <c r="H34" s="44"/>
      <c r="I34" s="4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f t="shared" si="0"/>
        <v>0</v>
      </c>
    </row>
    <row r="35" spans="2:17" x14ac:dyDescent="0.25">
      <c r="B35" s="16">
        <v>27</v>
      </c>
      <c r="C35" s="6" t="s">
        <v>204</v>
      </c>
      <c r="D35" s="44" t="s">
        <v>205</v>
      </c>
      <c r="E35" s="44"/>
      <c r="F35" s="44"/>
      <c r="G35" s="44"/>
      <c r="H35" s="44"/>
      <c r="I35" s="4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f t="shared" si="0"/>
        <v>0</v>
      </c>
    </row>
    <row r="36" spans="2:17" x14ac:dyDescent="0.25">
      <c r="B36" s="16">
        <v>28</v>
      </c>
      <c r="C36" s="6" t="s">
        <v>206</v>
      </c>
      <c r="D36" s="44" t="s">
        <v>207</v>
      </c>
      <c r="E36" s="44"/>
      <c r="F36" s="44"/>
      <c r="G36" s="44"/>
      <c r="H36" s="44"/>
      <c r="I36" s="4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f t="shared" si="0"/>
        <v>0</v>
      </c>
    </row>
    <row r="37" spans="2:17" x14ac:dyDescent="0.25">
      <c r="B37" s="16">
        <v>29</v>
      </c>
      <c r="C37" s="6"/>
      <c r="D37" s="44"/>
      <c r="E37" s="44"/>
      <c r="F37" s="44"/>
      <c r="G37" s="44"/>
      <c r="H37" s="44"/>
      <c r="I37" s="4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f t="shared" ref="Q10:Q53" si="1">SUM(J37:N37)/5</f>
        <v>0</v>
      </c>
    </row>
    <row r="38" spans="2:17" x14ac:dyDescent="0.25">
      <c r="B38" s="16">
        <v>30</v>
      </c>
      <c r="C38" s="6"/>
      <c r="D38" s="44"/>
      <c r="E38" s="44"/>
      <c r="F38" s="44"/>
      <c r="G38" s="44"/>
      <c r="H38" s="44"/>
      <c r="I38" s="4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f t="shared" si="1"/>
        <v>0</v>
      </c>
    </row>
    <row r="39" spans="2:17" x14ac:dyDescent="0.25">
      <c r="B39" s="16">
        <v>31</v>
      </c>
      <c r="C39" s="6"/>
      <c r="D39" s="44"/>
      <c r="E39" s="44"/>
      <c r="F39" s="44"/>
      <c r="G39" s="44"/>
      <c r="H39" s="44"/>
      <c r="I39" s="4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f t="shared" si="1"/>
        <v>0</v>
      </c>
    </row>
    <row r="40" spans="2:17" x14ac:dyDescent="0.25">
      <c r="B40" s="16">
        <v>32</v>
      </c>
      <c r="C40" s="6"/>
      <c r="D40" s="33"/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7">
        <f t="shared" si="1"/>
        <v>0</v>
      </c>
    </row>
    <row r="41" spans="2:17" x14ac:dyDescent="0.25">
      <c r="B41" s="16">
        <v>33</v>
      </c>
      <c r="C41" s="6"/>
      <c r="D41" s="33"/>
      <c r="E41" s="33"/>
      <c r="F41" s="33"/>
      <c r="G41" s="33"/>
      <c r="H41" s="33"/>
      <c r="I41" s="33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7">
        <f t="shared" si="1"/>
        <v>0</v>
      </c>
    </row>
    <row r="42" spans="2:17" x14ac:dyDescent="0.25">
      <c r="B42" s="16">
        <v>34</v>
      </c>
      <c r="C42" s="6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7">
        <f t="shared" si="1"/>
        <v>0</v>
      </c>
    </row>
    <row r="43" spans="2:17" x14ac:dyDescent="0.25">
      <c r="B43" s="16">
        <v>35</v>
      </c>
      <c r="C43" s="6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7">
        <f t="shared" si="1"/>
        <v>0</v>
      </c>
    </row>
    <row r="44" spans="2:17" x14ac:dyDescent="0.25">
      <c r="B44" s="16">
        <v>36</v>
      </c>
      <c r="C44" s="6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7">
        <f t="shared" si="1"/>
        <v>0</v>
      </c>
    </row>
    <row r="45" spans="2:17" x14ac:dyDescent="0.25">
      <c r="B45" s="16">
        <v>37</v>
      </c>
      <c r="C45" s="6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7">
        <f t="shared" si="1"/>
        <v>0</v>
      </c>
    </row>
    <row r="46" spans="2:17" x14ac:dyDescent="0.25">
      <c r="B46" s="16">
        <v>38</v>
      </c>
      <c r="C46" s="6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7">
        <f t="shared" si="1"/>
        <v>0</v>
      </c>
    </row>
    <row r="47" spans="2:17" x14ac:dyDescent="0.25">
      <c r="B47" s="16">
        <v>39</v>
      </c>
      <c r="C47" s="6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7">
        <f t="shared" si="1"/>
        <v>0</v>
      </c>
    </row>
    <row r="48" spans="2:17" x14ac:dyDescent="0.25">
      <c r="B48" s="16">
        <v>40</v>
      </c>
      <c r="C48" s="6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7">
        <f t="shared" si="1"/>
        <v>0</v>
      </c>
    </row>
    <row r="49" spans="2:17" x14ac:dyDescent="0.25">
      <c r="B49" s="16">
        <v>41</v>
      </c>
      <c r="C49" s="6"/>
      <c r="D49" s="33"/>
      <c r="E49" s="33"/>
      <c r="F49" s="33"/>
      <c r="G49" s="33"/>
      <c r="H49" s="33"/>
      <c r="I49" s="33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7">
        <f t="shared" si="1"/>
        <v>0</v>
      </c>
    </row>
    <row r="50" spans="2:17" x14ac:dyDescent="0.25">
      <c r="B50" s="16">
        <v>42</v>
      </c>
      <c r="C50" s="6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7">
        <f t="shared" si="1"/>
        <v>0</v>
      </c>
    </row>
    <row r="51" spans="2:17" x14ac:dyDescent="0.25">
      <c r="B51" s="16">
        <v>43</v>
      </c>
      <c r="C51" s="6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7">
        <f t="shared" si="1"/>
        <v>0</v>
      </c>
    </row>
    <row r="52" spans="2:17" x14ac:dyDescent="0.25">
      <c r="B52" s="16">
        <v>44</v>
      </c>
      <c r="C52" s="6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7">
        <f t="shared" si="1"/>
        <v>0</v>
      </c>
    </row>
    <row r="53" spans="2:17" x14ac:dyDescent="0.25">
      <c r="B53" s="16">
        <v>45</v>
      </c>
      <c r="C53" s="6"/>
      <c r="D53" s="33"/>
      <c r="E53" s="33"/>
      <c r="F53" s="33"/>
      <c r="G53" s="33"/>
      <c r="H53" s="33"/>
      <c r="I53" s="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7">
        <f t="shared" si="1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 t="shared" ref="J54:Q54" si="2">COUNTIF(J10:J53,"&gt;=70")</f>
        <v>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3">COUNTIF(J10:J53,"&lt;70")</f>
        <v>44</v>
      </c>
      <c r="K55" s="12">
        <f t="shared" si="3"/>
        <v>44</v>
      </c>
      <c r="L55" s="12">
        <f t="shared" si="3"/>
        <v>44</v>
      </c>
      <c r="M55" s="12">
        <f t="shared" si="3"/>
        <v>44</v>
      </c>
      <c r="N55" s="12">
        <f t="shared" si="3"/>
        <v>44</v>
      </c>
      <c r="O55" s="12">
        <f t="shared" si="3"/>
        <v>44</v>
      </c>
      <c r="P55" s="12">
        <f t="shared" si="3"/>
        <v>44</v>
      </c>
      <c r="Q55" s="12">
        <f t="shared" si="3"/>
        <v>44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4">COUNT(J10:J53)</f>
        <v>44</v>
      </c>
      <c r="K56" s="12">
        <f t="shared" si="4"/>
        <v>44</v>
      </c>
      <c r="L56" s="12">
        <f t="shared" si="4"/>
        <v>44</v>
      </c>
      <c r="M56" s="12">
        <f t="shared" si="4"/>
        <v>44</v>
      </c>
      <c r="N56" s="12">
        <f t="shared" si="4"/>
        <v>44</v>
      </c>
      <c r="O56" s="12">
        <f t="shared" si="4"/>
        <v>44</v>
      </c>
      <c r="P56" s="12">
        <f t="shared" si="4"/>
        <v>44</v>
      </c>
      <c r="Q56" s="12">
        <f t="shared" si="4"/>
        <v>44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10:I18">
    <sortCondition ref="D10"/>
  </sortState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11:I11"/>
    <mergeCell ref="D35:I35"/>
    <mergeCell ref="D19:I19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1:I21"/>
    <mergeCell ref="D23:I23"/>
    <mergeCell ref="D24:I24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  <mergeCell ref="D26:I26"/>
    <mergeCell ref="D22:I22"/>
    <mergeCell ref="D12:I12"/>
    <mergeCell ref="D13:I13"/>
    <mergeCell ref="D14:I14"/>
    <mergeCell ref="D15:I15"/>
    <mergeCell ref="D20:I20"/>
    <mergeCell ref="D18:I18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1"/>
  <sheetViews>
    <sheetView tabSelected="1" topLeftCell="A37" zoomScaleNormal="100" workbookViewId="0">
      <selection activeCell="K54" sqref="K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212</v>
      </c>
      <c r="E4" s="27"/>
      <c r="F4" s="27"/>
      <c r="G4" s="27"/>
      <c r="I4" t="s">
        <v>1</v>
      </c>
      <c r="J4" s="28" t="s">
        <v>213</v>
      </c>
      <c r="K4" s="28"/>
      <c r="M4" t="s">
        <v>2</v>
      </c>
      <c r="N4" s="29">
        <v>45723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175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101</v>
      </c>
      <c r="D9" s="31" t="s">
        <v>102</v>
      </c>
      <c r="E9" s="31"/>
      <c r="F9" s="31"/>
      <c r="G9" s="31"/>
      <c r="H9" s="31"/>
      <c r="I9" s="31"/>
      <c r="J9" s="4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24</v>
      </c>
    </row>
    <row r="10" spans="2:18" x14ac:dyDescent="0.25">
      <c r="B10" s="6">
        <v>2</v>
      </c>
      <c r="C10" s="6" t="s">
        <v>103</v>
      </c>
      <c r="D10" s="31" t="s">
        <v>104</v>
      </c>
      <c r="E10" s="31"/>
      <c r="F10" s="31"/>
      <c r="G10" s="31"/>
      <c r="H10" s="31"/>
      <c r="I10" s="31"/>
      <c r="J10" s="4" t="s">
        <v>215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SUM(J10:L10)/3</f>
        <v>0</v>
      </c>
    </row>
    <row r="11" spans="2:18" x14ac:dyDescent="0.25">
      <c r="B11" s="6">
        <v>3</v>
      </c>
      <c r="C11" s="6" t="s">
        <v>105</v>
      </c>
      <c r="D11" s="31" t="s">
        <v>106</v>
      </c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23.333333333333332</v>
      </c>
    </row>
    <row r="12" spans="2:18" x14ac:dyDescent="0.25">
      <c r="B12" s="6">
        <v>4</v>
      </c>
      <c r="C12" s="6" t="s">
        <v>107</v>
      </c>
      <c r="D12" s="31" t="s">
        <v>108</v>
      </c>
      <c r="E12" s="31"/>
      <c r="F12" s="31"/>
      <c r="G12" s="31"/>
      <c r="H12" s="31"/>
      <c r="I12" s="31"/>
      <c r="J12" s="4" t="s">
        <v>215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109</v>
      </c>
      <c r="D13" s="31" t="s">
        <v>110</v>
      </c>
      <c r="E13" s="31"/>
      <c r="F13" s="31"/>
      <c r="G13" s="31"/>
      <c r="H13" s="31"/>
      <c r="I13" s="31"/>
      <c r="J13" s="4" t="s">
        <v>215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111</v>
      </c>
      <c r="D14" s="31" t="s">
        <v>112</v>
      </c>
      <c r="E14" s="31"/>
      <c r="F14" s="31"/>
      <c r="G14" s="31"/>
      <c r="H14" s="31"/>
      <c r="I14" s="31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27.333333333333332</v>
      </c>
    </row>
    <row r="15" spans="2:18" x14ac:dyDescent="0.25">
      <c r="B15" s="6">
        <v>7</v>
      </c>
      <c r="C15" s="6" t="s">
        <v>113</v>
      </c>
      <c r="D15" s="31" t="s">
        <v>114</v>
      </c>
      <c r="E15" s="31"/>
      <c r="F15" s="31"/>
      <c r="G15" s="31"/>
      <c r="H15" s="31"/>
      <c r="I15" s="31"/>
      <c r="J15" s="4" t="s">
        <v>215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v>8</v>
      </c>
      <c r="C16" s="6" t="s">
        <v>115</v>
      </c>
      <c r="D16" s="31" t="s">
        <v>116</v>
      </c>
      <c r="E16" s="31"/>
      <c r="F16" s="31"/>
      <c r="G16" s="31"/>
      <c r="H16" s="31"/>
      <c r="I16" s="31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1:17" x14ac:dyDescent="0.25">
      <c r="B17" s="6">
        <v>9</v>
      </c>
      <c r="C17" s="6" t="s">
        <v>117</v>
      </c>
      <c r="D17" s="31" t="s">
        <v>118</v>
      </c>
      <c r="E17" s="31"/>
      <c r="F17" s="31"/>
      <c r="G17" s="31"/>
      <c r="H17" s="31"/>
      <c r="I17" s="31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29.333333333333332</v>
      </c>
    </row>
    <row r="18" spans="1:17" x14ac:dyDescent="0.25">
      <c r="B18" s="6">
        <v>10</v>
      </c>
      <c r="C18" s="6" t="s">
        <v>119</v>
      </c>
      <c r="D18" s="31" t="s">
        <v>120</v>
      </c>
      <c r="E18" s="31"/>
      <c r="F18" s="31"/>
      <c r="G18" s="31"/>
      <c r="H18" s="31"/>
      <c r="I18" s="31"/>
      <c r="J18" s="4" t="s">
        <v>215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25">
      <c r="B19" s="6">
        <v>11</v>
      </c>
      <c r="C19" s="6" t="s">
        <v>121</v>
      </c>
      <c r="D19" s="31" t="s">
        <v>122</v>
      </c>
      <c r="E19" s="31"/>
      <c r="F19" s="31"/>
      <c r="G19" s="31"/>
      <c r="H19" s="31"/>
      <c r="I19" s="31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27.333333333333332</v>
      </c>
    </row>
    <row r="20" spans="1:17" x14ac:dyDescent="0.25">
      <c r="B20" s="6">
        <v>12</v>
      </c>
      <c r="C20" s="6" t="s">
        <v>123</v>
      </c>
      <c r="D20" s="31" t="s">
        <v>124</v>
      </c>
      <c r="E20" s="31"/>
      <c r="F20" s="31"/>
      <c r="G20" s="31"/>
      <c r="H20" s="31"/>
      <c r="I20" s="31"/>
      <c r="J20" s="4" t="s">
        <v>215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1:17" x14ac:dyDescent="0.25">
      <c r="B21" s="6">
        <v>13</v>
      </c>
      <c r="C21" s="6" t="s">
        <v>125</v>
      </c>
      <c r="D21" s="31" t="s">
        <v>126</v>
      </c>
      <c r="E21" s="31"/>
      <c r="F21" s="31"/>
      <c r="G21" s="31"/>
      <c r="H21" s="31"/>
      <c r="I21" s="31"/>
      <c r="J21" s="4" t="s">
        <v>215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1:17" x14ac:dyDescent="0.25">
      <c r="B22" s="6">
        <v>14</v>
      </c>
      <c r="C22" s="6" t="s">
        <v>127</v>
      </c>
      <c r="D22" s="31" t="s">
        <v>128</v>
      </c>
      <c r="E22" s="31"/>
      <c r="F22" s="31"/>
      <c r="G22" s="31"/>
      <c r="H22" s="31"/>
      <c r="I22" s="31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</v>
      </c>
    </row>
    <row r="23" spans="1:17" x14ac:dyDescent="0.25">
      <c r="B23" s="6">
        <v>15</v>
      </c>
      <c r="C23" s="6" t="s">
        <v>129</v>
      </c>
      <c r="D23" s="31" t="s">
        <v>130</v>
      </c>
      <c r="E23" s="31"/>
      <c r="F23" s="31"/>
      <c r="G23" s="31"/>
      <c r="H23" s="31"/>
      <c r="I23" s="3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23.333333333333332</v>
      </c>
    </row>
    <row r="24" spans="1:17" x14ac:dyDescent="0.25">
      <c r="B24" s="6">
        <v>16</v>
      </c>
      <c r="C24" s="6" t="s">
        <v>131</v>
      </c>
      <c r="D24" s="31" t="s">
        <v>132</v>
      </c>
      <c r="E24" s="31"/>
      <c r="F24" s="31"/>
      <c r="G24" s="31"/>
      <c r="H24" s="31"/>
      <c r="I24" s="31"/>
      <c r="J24" s="4" t="s">
        <v>215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1:17" x14ac:dyDescent="0.25">
      <c r="B25" s="6">
        <v>17</v>
      </c>
      <c r="C25" s="6" t="s">
        <v>133</v>
      </c>
      <c r="D25" s="31" t="s">
        <v>134</v>
      </c>
      <c r="E25" s="31"/>
      <c r="F25" s="31"/>
      <c r="G25" s="31"/>
      <c r="H25" s="31"/>
      <c r="I25" s="31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</v>
      </c>
    </row>
    <row r="26" spans="1:17" x14ac:dyDescent="0.25">
      <c r="B26" s="6">
        <v>18</v>
      </c>
      <c r="C26" s="6" t="s">
        <v>135</v>
      </c>
      <c r="D26" s="31" t="s">
        <v>136</v>
      </c>
      <c r="E26" s="31"/>
      <c r="F26" s="31"/>
      <c r="G26" s="31"/>
      <c r="H26" s="31"/>
      <c r="I26" s="3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23.333333333333332</v>
      </c>
    </row>
    <row r="27" spans="1:17" x14ac:dyDescent="0.25">
      <c r="B27" s="6">
        <v>19</v>
      </c>
      <c r="C27" s="6" t="s">
        <v>137</v>
      </c>
      <c r="D27" s="31" t="s">
        <v>138</v>
      </c>
      <c r="E27" s="31"/>
      <c r="F27" s="31"/>
      <c r="G27" s="31"/>
      <c r="H27" s="31"/>
      <c r="I27" s="31"/>
      <c r="J27" s="4" t="s">
        <v>215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1:17" x14ac:dyDescent="0.25">
      <c r="A28" t="s">
        <v>25</v>
      </c>
      <c r="B28" s="6">
        <v>20</v>
      </c>
      <c r="C28" s="6" t="s">
        <v>139</v>
      </c>
      <c r="D28" s="31" t="s">
        <v>140</v>
      </c>
      <c r="E28" s="31"/>
      <c r="F28" s="31"/>
      <c r="G28" s="31"/>
      <c r="H28" s="31"/>
      <c r="I28" s="31"/>
      <c r="J28" s="4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</v>
      </c>
    </row>
    <row r="29" spans="1:17" x14ac:dyDescent="0.25">
      <c r="B29" s="6">
        <v>21</v>
      </c>
      <c r="C29" s="6" t="s">
        <v>141</v>
      </c>
      <c r="D29" s="31" t="s">
        <v>142</v>
      </c>
      <c r="E29" s="31"/>
      <c r="F29" s="31"/>
      <c r="G29" s="31"/>
      <c r="H29" s="31"/>
      <c r="I29" s="31"/>
      <c r="J29" s="4">
        <v>82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27.333333333333332</v>
      </c>
    </row>
    <row r="30" spans="1:17" x14ac:dyDescent="0.25">
      <c r="B30" s="6">
        <v>22</v>
      </c>
      <c r="C30" s="6" t="s">
        <v>143</v>
      </c>
      <c r="D30" s="31" t="s">
        <v>144</v>
      </c>
      <c r="E30" s="31"/>
      <c r="F30" s="31"/>
      <c r="G30" s="31"/>
      <c r="H30" s="31"/>
      <c r="I30" s="31"/>
      <c r="J30" s="4">
        <v>88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29.333333333333332</v>
      </c>
    </row>
    <row r="31" spans="1:17" x14ac:dyDescent="0.25">
      <c r="B31" s="6">
        <v>23</v>
      </c>
      <c r="C31" s="6" t="s">
        <v>145</v>
      </c>
      <c r="D31" s="31" t="s">
        <v>146</v>
      </c>
      <c r="E31" s="31"/>
      <c r="F31" s="31"/>
      <c r="G31" s="31"/>
      <c r="H31" s="31"/>
      <c r="I31" s="31"/>
      <c r="J31" s="4" t="s">
        <v>215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1:17" x14ac:dyDescent="0.25">
      <c r="B32" s="6">
        <v>24</v>
      </c>
      <c r="C32" s="6" t="s">
        <v>147</v>
      </c>
      <c r="D32" s="31" t="s">
        <v>148</v>
      </c>
      <c r="E32" s="31"/>
      <c r="F32" s="31"/>
      <c r="G32" s="31"/>
      <c r="H32" s="31"/>
      <c r="I32" s="31"/>
      <c r="J32" s="4">
        <v>75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</v>
      </c>
    </row>
    <row r="33" spans="2:17" x14ac:dyDescent="0.25">
      <c r="B33" s="6">
        <v>25</v>
      </c>
      <c r="C33" s="6" t="s">
        <v>149</v>
      </c>
      <c r="D33" s="31" t="s">
        <v>150</v>
      </c>
      <c r="E33" s="31"/>
      <c r="F33" s="31"/>
      <c r="G33" s="31"/>
      <c r="H33" s="31"/>
      <c r="I33" s="31"/>
      <c r="J33" s="4">
        <v>72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</v>
      </c>
    </row>
    <row r="34" spans="2:17" x14ac:dyDescent="0.25">
      <c r="B34" s="6">
        <v>26</v>
      </c>
      <c r="C34" s="6" t="s">
        <v>151</v>
      </c>
      <c r="D34" s="31" t="s">
        <v>154</v>
      </c>
      <c r="E34" s="31"/>
      <c r="F34" s="31"/>
      <c r="G34" s="31"/>
      <c r="H34" s="31"/>
      <c r="I34" s="31"/>
      <c r="J34" s="4">
        <v>78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26</v>
      </c>
    </row>
    <row r="35" spans="2:17" x14ac:dyDescent="0.25">
      <c r="B35" s="6">
        <v>27</v>
      </c>
      <c r="C35" s="6" t="s">
        <v>153</v>
      </c>
      <c r="D35" s="31" t="s">
        <v>152</v>
      </c>
      <c r="E35" s="31"/>
      <c r="F35" s="31"/>
      <c r="G35" s="31"/>
      <c r="H35" s="31"/>
      <c r="I35" s="31"/>
      <c r="J35" s="4">
        <v>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</v>
      </c>
    </row>
    <row r="36" spans="2:17" x14ac:dyDescent="0.25">
      <c r="B36" s="6">
        <v>28</v>
      </c>
      <c r="C36" s="6" t="s">
        <v>170</v>
      </c>
      <c r="D36" s="35" t="s">
        <v>171</v>
      </c>
      <c r="E36" s="36"/>
      <c r="F36" s="36"/>
      <c r="G36" s="36"/>
      <c r="H36" s="36"/>
      <c r="I36" s="37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23.333333333333332</v>
      </c>
    </row>
    <row r="37" spans="2:17" x14ac:dyDescent="0.25">
      <c r="B37" s="6">
        <v>29</v>
      </c>
      <c r="C37" s="6" t="s">
        <v>155</v>
      </c>
      <c r="D37" s="31" t="s">
        <v>156</v>
      </c>
      <c r="E37" s="31"/>
      <c r="F37" s="31"/>
      <c r="G37" s="31"/>
      <c r="H37" s="31"/>
      <c r="I37" s="31"/>
      <c r="J37" s="4">
        <v>97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32.333333333333336</v>
      </c>
    </row>
    <row r="38" spans="2:17" x14ac:dyDescent="0.25">
      <c r="B38" s="6">
        <v>30</v>
      </c>
      <c r="C38" s="6" t="s">
        <v>157</v>
      </c>
      <c r="D38" s="38" t="s">
        <v>158</v>
      </c>
      <c r="E38" s="39"/>
      <c r="F38" s="39"/>
      <c r="G38" s="39"/>
      <c r="H38" s="39"/>
      <c r="I38" s="40"/>
      <c r="J38" s="4">
        <v>75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25</v>
      </c>
    </row>
    <row r="39" spans="2:17" x14ac:dyDescent="0.25">
      <c r="B39" s="6">
        <v>31</v>
      </c>
      <c r="C39" s="18" t="s">
        <v>159</v>
      </c>
      <c r="D39" s="34" t="s">
        <v>214</v>
      </c>
      <c r="E39" s="34"/>
      <c r="F39" s="34"/>
      <c r="G39" s="34"/>
      <c r="H39" s="34"/>
      <c r="I39" s="34"/>
      <c r="J39" s="4" t="s">
        <v>215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v>32</v>
      </c>
      <c r="C40" s="6" t="s">
        <v>160</v>
      </c>
      <c r="D40" s="31" t="s">
        <v>161</v>
      </c>
      <c r="E40" s="31"/>
      <c r="F40" s="31"/>
      <c r="G40" s="31"/>
      <c r="H40" s="31"/>
      <c r="I40" s="31"/>
      <c r="J40" s="4">
        <v>72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24</v>
      </c>
    </row>
    <row r="41" spans="2:17" x14ac:dyDescent="0.25">
      <c r="B41" s="6">
        <v>33</v>
      </c>
      <c r="C41" s="6" t="s">
        <v>162</v>
      </c>
      <c r="D41" s="31" t="s">
        <v>163</v>
      </c>
      <c r="E41" s="31"/>
      <c r="F41" s="31"/>
      <c r="G41" s="31"/>
      <c r="H41" s="31"/>
      <c r="I41" s="31"/>
      <c r="J41" s="4" t="s">
        <v>215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5">
      <c r="B42" s="6">
        <v>34</v>
      </c>
      <c r="C42" s="6" t="s">
        <v>164</v>
      </c>
      <c r="D42" s="31" t="s">
        <v>165</v>
      </c>
      <c r="E42" s="31"/>
      <c r="F42" s="31"/>
      <c r="G42" s="31"/>
      <c r="H42" s="31"/>
      <c r="I42" s="31"/>
      <c r="J42" s="4" t="s">
        <v>215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>
        <v>35</v>
      </c>
      <c r="C43" s="6" t="s">
        <v>166</v>
      </c>
      <c r="D43" s="31" t="s">
        <v>167</v>
      </c>
      <c r="E43" s="31"/>
      <c r="F43" s="31"/>
      <c r="G43" s="31"/>
      <c r="H43" s="31"/>
      <c r="I43" s="31"/>
      <c r="J43" s="4">
        <v>97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32.333333333333336</v>
      </c>
    </row>
    <row r="44" spans="2:17" x14ac:dyDescent="0.25">
      <c r="B44" s="6">
        <v>36</v>
      </c>
      <c r="C44" s="6" t="s">
        <v>168</v>
      </c>
      <c r="D44" s="31" t="s">
        <v>169</v>
      </c>
      <c r="E44" s="31"/>
      <c r="F44" s="31"/>
      <c r="G44" s="31"/>
      <c r="H44" s="31"/>
      <c r="I44" s="31"/>
      <c r="J44" s="4" t="s">
        <v>215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ref="Q45:Q47" si="1">SUM(J45:P45)/7</f>
        <v>0</v>
      </c>
    </row>
    <row r="46" spans="2:17" x14ac:dyDescent="0.25">
      <c r="B46" s="6"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20"/>
      <c r="D53" s="20"/>
      <c r="E53" s="1"/>
      <c r="H53" s="23" t="s">
        <v>19</v>
      </c>
      <c r="I53" s="23"/>
      <c r="J53" s="11">
        <f t="shared" ref="J53:P53" si="3">COUNTIF(J9:J52,"&gt;=70")</f>
        <v>22</v>
      </c>
      <c r="K53" s="11">
        <f t="shared" si="3"/>
        <v>0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20"/>
      <c r="D54" s="20"/>
      <c r="E54" s="8"/>
      <c r="H54" s="24" t="s">
        <v>20</v>
      </c>
      <c r="I54" s="24"/>
      <c r="J54" s="12">
        <f>COUNTIF(J9:J52,"&lt;70")</f>
        <v>0</v>
      </c>
      <c r="K54" s="12">
        <f t="shared" ref="J54:Q54" si="4">COUNTIF(K9:K52,"&lt;70")</f>
        <v>36</v>
      </c>
      <c r="L54" s="12">
        <f t="shared" si="4"/>
        <v>36</v>
      </c>
      <c r="M54" s="12">
        <f t="shared" si="4"/>
        <v>36</v>
      </c>
      <c r="N54" s="12">
        <f t="shared" si="4"/>
        <v>36</v>
      </c>
      <c r="O54" s="12">
        <f t="shared" si="4"/>
        <v>36</v>
      </c>
      <c r="P54" s="12">
        <f t="shared" si="4"/>
        <v>36</v>
      </c>
      <c r="Q54" s="12">
        <f t="shared" si="4"/>
        <v>44</v>
      </c>
    </row>
    <row r="55" spans="2:17" x14ac:dyDescent="0.25">
      <c r="C55" s="20"/>
      <c r="D55" s="20"/>
      <c r="E55" s="20"/>
      <c r="H55" s="24" t="s">
        <v>21</v>
      </c>
      <c r="I55" s="24"/>
      <c r="J55" s="12">
        <f>COUNT(J9:J36)</f>
        <v>18</v>
      </c>
      <c r="K55" s="12">
        <f t="shared" ref="J55:Q55" si="5">COUNT(K9:K52)</f>
        <v>36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44</v>
      </c>
    </row>
    <row r="56" spans="2:17" x14ac:dyDescent="0.25">
      <c r="C56" s="20"/>
      <c r="D56" s="20"/>
      <c r="E56" s="1"/>
      <c r="H56" s="25" t="s">
        <v>16</v>
      </c>
      <c r="I56" s="25"/>
      <c r="J56" s="13">
        <f>J53/J55</f>
        <v>1.2222222222222223</v>
      </c>
      <c r="K56" s="14">
        <f t="shared" ref="K56:Q56" si="6">K53/K55</f>
        <v>0</v>
      </c>
      <c r="L56" s="14">
        <f t="shared" si="6"/>
        <v>0</v>
      </c>
      <c r="M56" s="14">
        <f t="shared" si="6"/>
        <v>0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20"/>
      <c r="D57" s="20"/>
      <c r="E57" s="1"/>
      <c r="H57" s="25" t="s">
        <v>17</v>
      </c>
      <c r="I57" s="25"/>
      <c r="J57" s="13">
        <f>J54/J55</f>
        <v>0</v>
      </c>
      <c r="K57" s="13">
        <f t="shared" ref="K57:Q57" si="7">K54/K55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20"/>
      <c r="D58" s="20"/>
      <c r="E58" s="8"/>
    </row>
    <row r="59" spans="2:17" x14ac:dyDescent="0.25">
      <c r="C59" s="1"/>
      <c r="D59" s="1"/>
      <c r="E59" s="8"/>
    </row>
    <row r="60" spans="2:17" x14ac:dyDescent="0.25">
      <c r="J60" s="26"/>
      <c r="K60" s="26"/>
      <c r="L60" s="26"/>
      <c r="M60" s="26"/>
      <c r="N60" s="26"/>
      <c r="O60" s="26"/>
      <c r="P60" s="26"/>
    </row>
    <row r="61" spans="2:17" x14ac:dyDescent="0.25">
      <c r="J61" s="19" t="s">
        <v>18</v>
      </c>
      <c r="K61" s="19"/>
      <c r="L61" s="19"/>
      <c r="M61" s="19"/>
      <c r="N61" s="19"/>
      <c r="O61" s="19"/>
      <c r="P61" s="19"/>
    </row>
  </sheetData>
  <sortState xmlns:xlrd2="http://schemas.microsoft.com/office/spreadsheetml/2017/richdata2" ref="D9:I34">
    <sortCondition ref="D9"/>
  </sortState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7:I37"/>
    <mergeCell ref="D36:I36"/>
    <mergeCell ref="D38:I38"/>
    <mergeCell ref="B2:P2"/>
    <mergeCell ref="D44:I44"/>
    <mergeCell ref="D45:I45"/>
    <mergeCell ref="D46:I46"/>
    <mergeCell ref="D26:I26"/>
    <mergeCell ref="D27:I27"/>
    <mergeCell ref="D28:I28"/>
    <mergeCell ref="D29:I29"/>
    <mergeCell ref="D39:I39"/>
    <mergeCell ref="D40:I40"/>
    <mergeCell ref="D41:I41"/>
    <mergeCell ref="D42:I42"/>
    <mergeCell ref="D43:I43"/>
    <mergeCell ref="D20:I20"/>
    <mergeCell ref="D30:I30"/>
    <mergeCell ref="D31:I31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 AL CTE</vt:lpstr>
      <vt:lpstr>805 A</vt:lpstr>
      <vt:lpstr>805 B</vt:lpstr>
      <vt:lpstr>205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LUCILA MARIN SANTOS</cp:lastModifiedBy>
  <cp:lastPrinted>2023-03-21T15:13:53Z</cp:lastPrinted>
  <dcterms:created xsi:type="dcterms:W3CDTF">2023-03-14T19:16:59Z</dcterms:created>
  <dcterms:modified xsi:type="dcterms:W3CDTF">2025-03-08T04:18:13Z</dcterms:modified>
</cp:coreProperties>
</file>