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arnol\OneDrive\Documentos\SEMESTRE FEBRERO-JUNIO 2025\REPORTES FEB-JUN 2025\reporte 3\"/>
    </mc:Choice>
  </mc:AlternateContent>
  <xr:revisionPtr revIDLastSave="0" documentId="13_ncr:1_{5EB8537E-7718-40F9-B294-A968F23F4847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I16" i="25"/>
  <c r="J16" i="25" s="1"/>
  <c r="I15" i="25"/>
  <c r="J15" i="25" s="1"/>
  <c r="I14" i="25"/>
  <c r="J14" i="25" s="1"/>
  <c r="B10" i="25"/>
  <c r="B37" i="25" s="1"/>
  <c r="L8" i="25"/>
  <c r="H8" i="25"/>
  <c r="E8" i="25"/>
  <c r="N28" i="24"/>
  <c r="M28" i="24"/>
  <c r="K28" i="24"/>
  <c r="G28" i="24"/>
  <c r="F28" i="24"/>
  <c r="B10" i="24"/>
  <c r="B37" i="24" s="1"/>
  <c r="L8" i="24"/>
  <c r="H8" i="24"/>
  <c r="E8" i="24"/>
  <c r="N28" i="23"/>
  <c r="M28" i="23"/>
  <c r="K28" i="23"/>
  <c r="G28" i="23"/>
  <c r="F28" i="23"/>
  <c r="B10" i="23"/>
  <c r="B37" i="23" s="1"/>
  <c r="L8" i="23"/>
  <c r="H8" i="23"/>
  <c r="E8" i="23"/>
  <c r="B10" i="22"/>
  <c r="B37" i="22" s="1"/>
  <c r="L8" i="22"/>
  <c r="H8" i="22"/>
  <c r="E8" i="22"/>
  <c r="B37" i="10"/>
  <c r="N28" i="10"/>
  <c r="M28" i="10"/>
  <c r="K28" i="10"/>
  <c r="G28" i="10"/>
  <c r="F28" i="10"/>
  <c r="E28" i="10"/>
  <c r="L14" i="25" l="1"/>
  <c r="L15" i="25"/>
  <c r="L16" i="25"/>
  <c r="H14" i="25"/>
  <c r="H15" i="25"/>
  <c r="H16" i="25"/>
  <c r="E28" i="25"/>
  <c r="E28" i="24"/>
  <c r="E28" i="23"/>
  <c r="E28" i="22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<sst xmlns="http://schemas.openxmlformats.org/spreadsheetml/2006/main" count="225" uniqueCount="43">
  <si>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</si>
  <si>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</si>
  <si>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</si>
  <si>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</si>
  <si>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</si>
  <si>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</si>
  <si>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</si>
  <si>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</si>
  <si>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</si>
  <si>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</si>
  <si>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</si>
  <si>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</si>
  <si>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</si>
  <si>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</si>
  <si>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</si>
  <si>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</si>
  <si>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</si>
  <si>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</si>
  <si>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</si>
  <si>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</si>
  <si>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</si>
  <si>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</si>
  <si>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</si>
  <si>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</si>
  <si>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</si>
  <si>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</si>
  <si>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</si>
  <si>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</si>
  <si>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</si>
  <si>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</si>
  <si>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</si>
  <si>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EN GESTIÓN EMPRESARIAL</t>
  </si>
  <si>
    <t>M.E. DINORAH MARTÍNEZ PELAYO</t>
  </si>
  <si>
    <t>IGEM</t>
  </si>
  <si>
    <t>L.C. ANA KARENINA CÓRDOBA FERMÁN</t>
  </si>
  <si>
    <t>DINAMICA SOCIAL</t>
  </si>
  <si>
    <t>FEBRERO-JUNIO 2025</t>
  </si>
  <si>
    <t>207-A</t>
  </si>
  <si>
    <t>207-B</t>
  </si>
  <si>
    <t>207-C</t>
  </si>
  <si>
    <t>TALLER DE ETICA</t>
  </si>
  <si>
    <t>II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</si>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</sst>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9" fontId="4" fillId="3" borderId="1" xfId="1" applyFont="1" applyFill="1" applyBorder="1" applyAlignment="1">
      <alignment horizontal="center" vertical="center" wrapText="1"/>
    </xf>
    <xf numFmtId="9" fontId="4" fillId="3" borderId="9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1</xdr:col>
      <xdr:colOff>257736</xdr:colOff>
      <xdr:row>33</xdr:row>
      <xdr:rowOff>65259</xdr:rowOff>
    </xdr:from>
    <xdr:to>
      <xdr:col>3</xdr:col>
      <xdr:colOff>915893</xdr:colOff>
      <xdr:row>33</xdr:row>
      <xdr:rowOff>783091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35089" y="7494759"/>
          <a:ext cx="1509804" cy="7178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190500</xdr:colOff>
      <xdr:row>33</xdr:row>
      <xdr:rowOff>11205</xdr:rowOff>
    </xdr:from>
    <xdr:to>
      <xdr:col>3</xdr:col>
      <xdr:colOff>1285687</xdr:colOff>
      <xdr:row>33</xdr:row>
      <xdr:rowOff>729037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81618" y="7474323"/>
          <a:ext cx="1509804" cy="7178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2</xdr:col>
      <xdr:colOff>168088</xdr:colOff>
      <xdr:row>33</xdr:row>
      <xdr:rowOff>44824</xdr:rowOff>
    </xdr:from>
    <xdr:to>
      <xdr:col>3</xdr:col>
      <xdr:colOff>1173628</xdr:colOff>
      <xdr:row>33</xdr:row>
      <xdr:rowOff>762656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059206" y="7507942"/>
          <a:ext cx="1509804" cy="7178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3" zoomScale="85" zoomScaleNormal="85" zoomScaleSheetLayoutView="100" workbookViewId="0">
      <selection activeCell="I14" sqref="I14:N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8.179687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28" t="s">
        <v>2</v>
      </c>
      <c r="B6" s="28"/>
      <c r="C6" s="28"/>
      <c r="D6" s="28"/>
      <c r="E6" s="29" t="s">
        <v>31</v>
      </c>
      <c r="F6" s="29"/>
      <c r="G6" s="29"/>
      <c r="H6" s="2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3" x14ac:dyDescent="0.3">
      <c r="A8" s="4" t="s">
        <v>3</v>
      </c>
      <c r="B8" s="39" t="s">
        <v>4</v>
      </c>
      <c r="C8" s="39"/>
      <c r="D8" s="14" t="s">
        <v>5</v>
      </c>
      <c r="E8" s="5">
        <v>3</v>
      </c>
      <c r="G8" s="4" t="s">
        <v>6</v>
      </c>
      <c r="H8" s="5">
        <v>2</v>
      </c>
      <c r="I8" s="38" t="s">
        <v>7</v>
      </c>
      <c r="J8" s="38"/>
      <c r="K8" s="38"/>
      <c r="L8" s="39" t="s">
        <v>36</v>
      </c>
      <c r="M8" s="39"/>
      <c r="N8" s="39"/>
    </row>
    <row r="10" spans="1:14" ht="13" x14ac:dyDescent="0.3">
      <c r="A10" s="4" t="s">
        <v>8</v>
      </c>
      <c r="B10" s="39" t="s">
        <v>32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0" t="s">
        <v>9</v>
      </c>
      <c r="B12" s="36" t="s">
        <v>10</v>
      </c>
      <c r="C12" s="36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</row>
    <row r="13" spans="1:14" ht="13" x14ac:dyDescent="0.25">
      <c r="A13" s="41"/>
      <c r="B13" s="37"/>
      <c r="C13" s="37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4"/>
    </row>
    <row r="14" spans="1:14" s="11" customFormat="1" x14ac:dyDescent="0.25">
      <c r="A14" s="8" t="s">
        <v>35</v>
      </c>
      <c r="B14" s="9" t="s">
        <v>21</v>
      </c>
      <c r="C14" s="21" t="s">
        <v>37</v>
      </c>
      <c r="D14" s="9" t="s">
        <v>33</v>
      </c>
      <c r="E14" s="9">
        <v>17</v>
      </c>
      <c r="F14" s="9">
        <v>17</v>
      </c>
      <c r="G14" s="9"/>
      <c r="H14" s="10"/>
      <c r="I14" s="9">
        <v>0</v>
      </c>
      <c r="J14" s="10"/>
      <c r="K14" s="9"/>
      <c r="L14" s="10"/>
      <c r="M14" s="9">
        <v>100</v>
      </c>
      <c r="N14" s="15">
        <v>0</v>
      </c>
    </row>
    <row r="15" spans="1:14" s="11" customFormat="1" x14ac:dyDescent="0.25">
      <c r="A15" s="8" t="s">
        <v>35</v>
      </c>
      <c r="B15" s="9" t="s">
        <v>21</v>
      </c>
      <c r="C15" s="21" t="s">
        <v>38</v>
      </c>
      <c r="D15" s="9" t="s">
        <v>33</v>
      </c>
      <c r="E15" s="9">
        <v>17</v>
      </c>
      <c r="F15" s="9">
        <v>17</v>
      </c>
      <c r="G15" s="9"/>
      <c r="H15" s="10"/>
      <c r="I15" s="9">
        <v>0</v>
      </c>
      <c r="J15" s="10"/>
      <c r="K15" s="9"/>
      <c r="L15" s="10"/>
      <c r="M15" s="9">
        <v>100</v>
      </c>
      <c r="N15" s="15">
        <v>0</v>
      </c>
    </row>
    <row r="16" spans="1:14" s="11" customFormat="1" x14ac:dyDescent="0.25">
      <c r="A16" s="8" t="s">
        <v>40</v>
      </c>
      <c r="B16" s="9" t="s">
        <v>21</v>
      </c>
      <c r="C16" s="21" t="s">
        <v>39</v>
      </c>
      <c r="D16" s="9" t="s">
        <v>33</v>
      </c>
      <c r="E16" s="9">
        <v>19</v>
      </c>
      <c r="F16" s="9">
        <v>18</v>
      </c>
      <c r="G16" s="9"/>
      <c r="H16" s="10"/>
      <c r="I16" s="9">
        <v>1</v>
      </c>
      <c r="J16" s="10"/>
      <c r="K16" s="9"/>
      <c r="L16" s="10"/>
      <c r="M16" s="9">
        <v>95</v>
      </c>
      <c r="N16" s="15">
        <v>0.05</v>
      </c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1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53</v>
      </c>
      <c r="F28" s="17">
        <f>SUM(F14:F27)</f>
        <v>52</v>
      </c>
      <c r="G28" s="17">
        <f>SUM(G14:G27)</f>
        <v>0</v>
      </c>
      <c r="H28" s="18"/>
      <c r="I28" s="17">
        <v>6</v>
      </c>
      <c r="J28" s="18"/>
      <c r="K28" s="17">
        <f>SUM(K14:K27)</f>
        <v>0</v>
      </c>
      <c r="L28" s="18"/>
      <c r="M28" s="17">
        <f>AVERAGE(M14:M27)</f>
        <v>98.333333333333329</v>
      </c>
      <c r="N28" s="19">
        <f>AVERAGE(N14:N27)</f>
        <v>1.6666666666666666E-2</v>
      </c>
    </row>
    <row r="30" spans="1:14" ht="120" customHeight="1" x14ac:dyDescent="0.25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5">
      <c r="A32" s="12"/>
    </row>
    <row r="33" spans="1:10" ht="13" x14ac:dyDescent="0.3">
      <c r="B33" s="42" t="s">
        <v>27</v>
      </c>
      <c r="C33" s="42"/>
      <c r="D33" s="42"/>
      <c r="G33" s="27" t="s">
        <v>28</v>
      </c>
      <c r="H33" s="27"/>
      <c r="I33" s="27"/>
      <c r="J33" s="27"/>
    </row>
    <row r="34" spans="1:10" ht="62.25" customHeight="1" x14ac:dyDescent="0.25">
      <c r="B34" s="43"/>
      <c r="C34" s="43"/>
      <c r="D34" s="43"/>
      <c r="G34" s="39"/>
      <c r="H34" s="39"/>
      <c r="I34" s="39"/>
      <c r="J34" s="39"/>
    </row>
    <row r="35" spans="1:10" hidden="1" x14ac:dyDescent="0.25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25"/>
    <row r="37" spans="1:10" ht="45" customHeight="1" x14ac:dyDescent="0.25">
      <c r="B37" s="45" t="str">
        <f>B10</f>
        <v>M.E. DINORAH MARTÍNEZ PELAYO</v>
      </c>
      <c r="C37" s="45"/>
      <c r="D37" s="45"/>
      <c r="E37" s="13"/>
      <c r="F37" s="13"/>
      <c r="G37" s="45" t="s">
        <v>34</v>
      </c>
      <c r="H37" s="45"/>
      <c r="I37" s="45"/>
      <c r="J37" s="45"/>
    </row>
  </sheetData>
  <mergeCells count="31">
    <mergeCell ref="A35:B35"/>
    <mergeCell ref="E35:H35"/>
    <mergeCell ref="B37:D37"/>
    <mergeCell ref="G37:J37"/>
    <mergeCell ref="K12:K13"/>
    <mergeCell ref="L12:L13"/>
    <mergeCell ref="B33:D33"/>
    <mergeCell ref="G33:J33"/>
    <mergeCell ref="B34:D34"/>
    <mergeCell ref="G34:J34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2" zoomScale="85" zoomScaleNormal="85" zoomScaleSheetLayoutView="100" workbookViewId="0">
      <selection activeCell="M16" sqref="M16:N1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6.269531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28" t="s">
        <v>2</v>
      </c>
      <c r="B6" s="28"/>
      <c r="C6" s="28"/>
      <c r="D6" s="28"/>
      <c r="E6" s="29" t="s">
        <v>31</v>
      </c>
      <c r="F6" s="29"/>
      <c r="G6" s="29"/>
      <c r="H6" s="2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9">
        <v>2</v>
      </c>
      <c r="C8" s="39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8" t="s">
        <v>7</v>
      </c>
      <c r="J8" s="38"/>
      <c r="K8" s="38"/>
      <c r="L8" s="39" t="str">
        <f>'1'!L8</f>
        <v>FEBRERO-JUNIO 2025</v>
      </c>
      <c r="M8" s="39"/>
      <c r="N8" s="39"/>
    </row>
    <row r="10" spans="1:14" ht="13" x14ac:dyDescent="0.3">
      <c r="A10" s="4" t="s">
        <v>8</v>
      </c>
      <c r="B10" s="39" t="str">
        <f>'1'!B10</f>
        <v>M.E. DINORAH MARTÍNEZ PELAYO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0" t="s">
        <v>9</v>
      </c>
      <c r="B12" s="36" t="s">
        <v>10</v>
      </c>
      <c r="C12" s="36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</row>
    <row r="13" spans="1:14" ht="13" x14ac:dyDescent="0.25">
      <c r="A13" s="41"/>
      <c r="B13" s="37"/>
      <c r="C13" s="37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4"/>
    </row>
    <row r="14" spans="1:14" s="11" customFormat="1" x14ac:dyDescent="0.25">
      <c r="A14" s="22" t="s">
        <v>35</v>
      </c>
      <c r="B14" s="23" t="s">
        <v>41</v>
      </c>
      <c r="C14" s="24" t="s">
        <v>37</v>
      </c>
      <c r="D14" s="23" t="s">
        <v>33</v>
      </c>
      <c r="E14" s="23">
        <v>17</v>
      </c>
      <c r="F14" s="23">
        <v>17</v>
      </c>
      <c r="G14" s="23"/>
      <c r="H14" s="25"/>
      <c r="I14" s="23">
        <v>0</v>
      </c>
      <c r="J14" s="25"/>
      <c r="K14" s="23">
        <v>0</v>
      </c>
      <c r="L14" s="25">
        <v>0</v>
      </c>
      <c r="M14" s="23">
        <v>94</v>
      </c>
      <c r="N14" s="26">
        <v>0.12</v>
      </c>
    </row>
    <row r="15" spans="1:14" s="11" customFormat="1" x14ac:dyDescent="0.25">
      <c r="A15" s="8" t="s">
        <v>35</v>
      </c>
      <c r="B15" s="9" t="s">
        <v>41</v>
      </c>
      <c r="C15" s="21" t="s">
        <v>38</v>
      </c>
      <c r="D15" s="9" t="s">
        <v>33</v>
      </c>
      <c r="E15" s="9">
        <v>17</v>
      </c>
      <c r="F15" s="9">
        <v>17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91</v>
      </c>
      <c r="N15" s="15">
        <v>0.76</v>
      </c>
    </row>
    <row r="16" spans="1:14" s="11" customFormat="1" x14ac:dyDescent="0.25">
      <c r="A16" s="8" t="s">
        <v>40</v>
      </c>
      <c r="B16" s="9" t="s">
        <v>41</v>
      </c>
      <c r="C16" s="21" t="s">
        <v>39</v>
      </c>
      <c r="D16" s="9" t="s">
        <v>33</v>
      </c>
      <c r="E16" s="9">
        <v>19</v>
      </c>
      <c r="F16" s="9">
        <v>19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83</v>
      </c>
      <c r="N16" s="15">
        <v>0.47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53</v>
      </c>
      <c r="F28" s="17"/>
      <c r="G28" s="17"/>
      <c r="H28" s="18"/>
      <c r="I28" s="17"/>
      <c r="J28" s="18"/>
      <c r="K28" s="17"/>
      <c r="L28" s="18"/>
      <c r="M28" s="17"/>
      <c r="N28" s="19"/>
    </row>
    <row r="30" spans="1:14" ht="120" customHeight="1" x14ac:dyDescent="0.25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5">
      <c r="A32" s="12"/>
    </row>
    <row r="33" spans="1:10" ht="13" x14ac:dyDescent="0.3">
      <c r="B33" s="42" t="s">
        <v>27</v>
      </c>
      <c r="C33" s="42"/>
      <c r="D33" s="42"/>
      <c r="G33" s="27" t="s">
        <v>28</v>
      </c>
      <c r="H33" s="27"/>
      <c r="I33" s="27"/>
      <c r="J33" s="27"/>
    </row>
    <row r="34" spans="1:10" ht="62.25" customHeight="1" x14ac:dyDescent="0.25">
      <c r="B34" s="43"/>
      <c r="C34" s="43"/>
      <c r="D34" s="43"/>
      <c r="G34" s="39"/>
      <c r="H34" s="39"/>
      <c r="I34" s="39"/>
      <c r="J34" s="39"/>
    </row>
    <row r="35" spans="1:10" hidden="1" x14ac:dyDescent="0.25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25"/>
    <row r="37" spans="1:10" ht="45" customHeight="1" x14ac:dyDescent="0.25">
      <c r="B37" s="45" t="str">
        <f>B10</f>
        <v>M.E. DINORAH MARTÍNEZ PELAYO</v>
      </c>
      <c r="C37" s="45"/>
      <c r="D37" s="45"/>
      <c r="E37" s="13"/>
      <c r="F37" s="13"/>
      <c r="G37" s="45"/>
      <c r="H37" s="45"/>
      <c r="I37" s="45"/>
      <c r="J37" s="4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topLeftCell="A7" zoomScale="85" zoomScaleNormal="85" zoomScaleSheetLayoutView="100" workbookViewId="0">
      <selection activeCell="P21" sqref="P2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7.5429687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28" t="s">
        <v>2</v>
      </c>
      <c r="B6" s="28"/>
      <c r="C6" s="28"/>
      <c r="D6" s="28"/>
      <c r="E6" s="29" t="s">
        <v>31</v>
      </c>
      <c r="F6" s="29"/>
      <c r="G6" s="29"/>
      <c r="H6" s="2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9">
        <v>3</v>
      </c>
      <c r="C8" s="39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8" t="s">
        <v>7</v>
      </c>
      <c r="J8" s="38"/>
      <c r="K8" s="38"/>
      <c r="L8" s="39" t="str">
        <f>'1'!L8</f>
        <v>FEBRERO-JUNIO 2025</v>
      </c>
      <c r="M8" s="39"/>
      <c r="N8" s="39"/>
    </row>
    <row r="10" spans="1:14" ht="13" x14ac:dyDescent="0.3">
      <c r="A10" s="4" t="s">
        <v>8</v>
      </c>
      <c r="B10" s="39" t="str">
        <f>'1'!B10</f>
        <v>M.E. DINORAH MARTÍNEZ PELAYO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0" t="s">
        <v>9</v>
      </c>
      <c r="B12" s="36" t="s">
        <v>10</v>
      </c>
      <c r="C12" s="36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</row>
    <row r="13" spans="1:14" ht="13" x14ac:dyDescent="0.25">
      <c r="A13" s="41"/>
      <c r="B13" s="37"/>
      <c r="C13" s="37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4"/>
    </row>
    <row r="14" spans="1:14" s="11" customFormat="1" x14ac:dyDescent="0.25">
      <c r="A14" s="8" t="s">
        <v>35</v>
      </c>
      <c r="B14" s="9" t="s">
        <v>42</v>
      </c>
      <c r="C14" s="21" t="s">
        <v>37</v>
      </c>
      <c r="D14" s="9" t="s">
        <v>33</v>
      </c>
      <c r="E14" s="9">
        <v>17</v>
      </c>
      <c r="F14" s="23">
        <v>17</v>
      </c>
      <c r="G14" s="23"/>
      <c r="H14" s="25"/>
      <c r="I14" s="23">
        <v>0</v>
      </c>
      <c r="J14" s="25"/>
      <c r="K14" s="23">
        <v>0</v>
      </c>
      <c r="L14" s="25">
        <v>0</v>
      </c>
      <c r="M14" s="23">
        <v>94</v>
      </c>
      <c r="N14" s="26">
        <v>0</v>
      </c>
    </row>
    <row r="15" spans="1:14" s="11" customFormat="1" x14ac:dyDescent="0.25">
      <c r="A15" s="8" t="s">
        <v>35</v>
      </c>
      <c r="B15" s="9" t="s">
        <v>42</v>
      </c>
      <c r="C15" s="21" t="s">
        <v>38</v>
      </c>
      <c r="D15" s="9" t="s">
        <v>33</v>
      </c>
      <c r="E15" s="9">
        <v>17</v>
      </c>
      <c r="F15" s="9">
        <v>17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92</v>
      </c>
      <c r="N15" s="15">
        <v>0</v>
      </c>
    </row>
    <row r="16" spans="1:14" s="11" customFormat="1" x14ac:dyDescent="0.25">
      <c r="A16" s="8" t="s">
        <v>40</v>
      </c>
      <c r="B16" s="9" t="s">
        <v>42</v>
      </c>
      <c r="C16" s="21" t="s">
        <v>39</v>
      </c>
      <c r="D16" s="9" t="s">
        <v>33</v>
      </c>
      <c r="E16" s="9">
        <v>19</v>
      </c>
      <c r="F16" s="9">
        <v>19</v>
      </c>
      <c r="G16" s="9"/>
      <c r="H16" s="10"/>
      <c r="I16" s="9">
        <v>0</v>
      </c>
      <c r="J16" s="10"/>
      <c r="K16" s="9">
        <v>0</v>
      </c>
      <c r="L16" s="10">
        <v>0</v>
      </c>
      <c r="M16" s="9">
        <v>84</v>
      </c>
      <c r="N16" s="15">
        <v>0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53</v>
      </c>
      <c r="F28" s="17">
        <f>SUM(F14:F27)</f>
        <v>53</v>
      </c>
      <c r="G28" s="17">
        <f>SUM(G14:G27)</f>
        <v>0</v>
      </c>
      <c r="H28" s="18">
        <f>SUM(F28:G28)/E28</f>
        <v>1</v>
      </c>
      <c r="I28" s="17">
        <f t="shared" ref="I28" si="0">(E28-SUM(F28:G28))-K28</f>
        <v>0</v>
      </c>
      <c r="J28" s="18">
        <f t="shared" ref="J28" si="1">I28/E28</f>
        <v>0</v>
      </c>
      <c r="K28" s="17">
        <f>SUM(K14:K27)</f>
        <v>0</v>
      </c>
      <c r="L28" s="18">
        <f t="shared" ref="L28" si="2">K28/E28</f>
        <v>0</v>
      </c>
      <c r="M28" s="17">
        <f>AVERAGE(M14:M27)</f>
        <v>90</v>
      </c>
      <c r="N28" s="19">
        <f>AVERAGE(N14:N27)</f>
        <v>0</v>
      </c>
    </row>
    <row r="30" spans="1:14" ht="120" customHeight="1" x14ac:dyDescent="0.25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5">
      <c r="A32" s="12"/>
    </row>
    <row r="33" spans="1:10" ht="13" x14ac:dyDescent="0.3">
      <c r="B33" s="42" t="s">
        <v>27</v>
      </c>
      <c r="C33" s="42"/>
      <c r="D33" s="42"/>
      <c r="G33" s="27" t="s">
        <v>28</v>
      </c>
      <c r="H33" s="27"/>
      <c r="I33" s="27"/>
      <c r="J33" s="27"/>
    </row>
    <row r="34" spans="1:10" ht="62.25" customHeight="1" x14ac:dyDescent="0.25">
      <c r="B34" s="43"/>
      <c r="C34" s="43"/>
      <c r="D34" s="43"/>
      <c r="G34" s="39"/>
      <c r="H34" s="39"/>
      <c r="I34" s="39"/>
      <c r="J34" s="39"/>
    </row>
    <row r="35" spans="1:10" hidden="1" x14ac:dyDescent="0.25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25"/>
    <row r="37" spans="1:10" ht="45" customHeight="1" x14ac:dyDescent="0.25">
      <c r="B37" s="45" t="str">
        <f>B10</f>
        <v>M.E. DINORAH MARTÍNEZ PELAYO</v>
      </c>
      <c r="C37" s="45"/>
      <c r="D37" s="45"/>
      <c r="E37" s="13"/>
      <c r="F37" s="13"/>
      <c r="G37" s="45"/>
      <c r="H37" s="45"/>
      <c r="I37" s="45"/>
      <c r="J37" s="4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4" zoomScale="85" zoomScaleNormal="85" zoomScaleSheetLayoutView="100" workbookViewId="0">
      <selection activeCell="A14" sqref="A14:E16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6.72656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28" t="s">
        <v>2</v>
      </c>
      <c r="B6" s="28"/>
      <c r="C6" s="28"/>
      <c r="D6" s="28"/>
      <c r="E6" s="29" t="s">
        <v>31</v>
      </c>
      <c r="F6" s="29"/>
      <c r="G6" s="29"/>
      <c r="H6" s="2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9">
        <v>4</v>
      </c>
      <c r="C8" s="39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8" t="s">
        <v>7</v>
      </c>
      <c r="J8" s="38"/>
      <c r="K8" s="38"/>
      <c r="L8" s="39" t="str">
        <f>'1'!L8</f>
        <v>FEBRERO-JUNIO 2025</v>
      </c>
      <c r="M8" s="39"/>
      <c r="N8" s="39"/>
    </row>
    <row r="10" spans="1:14" ht="13" x14ac:dyDescent="0.3">
      <c r="A10" s="4" t="s">
        <v>8</v>
      </c>
      <c r="B10" s="39" t="str">
        <f>'1'!B10</f>
        <v>M.E. DINORAH MARTÍNEZ PELAYO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0" t="s">
        <v>9</v>
      </c>
      <c r="B12" s="36" t="s">
        <v>10</v>
      </c>
      <c r="C12" s="36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</row>
    <row r="13" spans="1:14" ht="13" x14ac:dyDescent="0.25">
      <c r="A13" s="41"/>
      <c r="B13" s="37"/>
      <c r="C13" s="37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4"/>
    </row>
    <row r="14" spans="1:14" s="11" customFormat="1" x14ac:dyDescent="0.25">
      <c r="A14" s="8" t="s">
        <v>35</v>
      </c>
      <c r="B14" s="9" t="s">
        <v>21</v>
      </c>
      <c r="C14" s="21" t="s">
        <v>37</v>
      </c>
      <c r="D14" s="9" t="s">
        <v>33</v>
      </c>
      <c r="E14" s="9">
        <v>17</v>
      </c>
      <c r="F14" s="9"/>
      <c r="G14" s="9"/>
      <c r="H14" s="10"/>
      <c r="I14" s="9">
        <v>0</v>
      </c>
      <c r="J14" s="10"/>
      <c r="K14" s="9"/>
      <c r="L14" s="10"/>
      <c r="M14" s="9"/>
      <c r="N14" s="15"/>
    </row>
    <row r="15" spans="1:14" s="11" customFormat="1" x14ac:dyDescent="0.25">
      <c r="A15" s="8" t="s">
        <v>35</v>
      </c>
      <c r="B15" s="9" t="s">
        <v>21</v>
      </c>
      <c r="C15" s="21" t="s">
        <v>38</v>
      </c>
      <c r="D15" s="9" t="s">
        <v>33</v>
      </c>
      <c r="E15" s="9">
        <v>17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8" t="s">
        <v>40</v>
      </c>
      <c r="B16" s="9" t="s">
        <v>21</v>
      </c>
      <c r="C16" s="21" t="s">
        <v>39</v>
      </c>
      <c r="D16" s="9" t="s">
        <v>33</v>
      </c>
      <c r="E16" s="9">
        <v>19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53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53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5">
      <c r="A32" s="12"/>
    </row>
    <row r="33" spans="1:10" ht="13" x14ac:dyDescent="0.3">
      <c r="B33" s="42" t="s">
        <v>27</v>
      </c>
      <c r="C33" s="42"/>
      <c r="D33" s="42"/>
      <c r="G33" s="27" t="s">
        <v>28</v>
      </c>
      <c r="H33" s="27"/>
      <c r="I33" s="27"/>
      <c r="J33" s="27"/>
    </row>
    <row r="34" spans="1:10" ht="62.25" customHeight="1" x14ac:dyDescent="0.25">
      <c r="B34" s="43"/>
      <c r="C34" s="43"/>
      <c r="D34" s="43"/>
      <c r="G34" s="39"/>
      <c r="H34" s="39"/>
      <c r="I34" s="39"/>
      <c r="J34" s="39"/>
    </row>
    <row r="35" spans="1:10" hidden="1" x14ac:dyDescent="0.25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25"/>
    <row r="37" spans="1:10" ht="45" customHeight="1" x14ac:dyDescent="0.25">
      <c r="B37" s="45" t="str">
        <f>B10</f>
        <v>M.E. DINORAH MARTÍNEZ PELAYO</v>
      </c>
      <c r="C37" s="45"/>
      <c r="D37" s="45"/>
      <c r="E37" s="13"/>
      <c r="F37" s="13"/>
      <c r="G37" s="45"/>
      <c r="H37" s="45"/>
      <c r="I37" s="45"/>
      <c r="J37" s="4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3" zoomScale="85" zoomScaleNormal="85" zoomScaleSheetLayoutView="100" workbookViewId="0">
      <selection activeCell="L24" sqref="L2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7.26953125" style="1" customWidth="1"/>
    <col min="4" max="4" width="21.81640625" style="1" customWidth="1"/>
    <col min="5" max="5" width="9.453125" style="1" customWidth="1"/>
    <col min="6" max="12" width="7.54296875" style="1" customWidth="1"/>
    <col min="13" max="16384" width="11.453125" style="1"/>
  </cols>
  <sheetData>
    <row r="1" spans="1:14" ht="62.25" customHeight="1" x14ac:dyDescent="0.25"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13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ht="13" x14ac:dyDescent="0.3">
      <c r="A3" s="27" t="s">
        <v>30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ht="13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ht="13" x14ac:dyDescent="0.3">
      <c r="A5" s="27" t="s">
        <v>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ht="13" x14ac:dyDescent="0.3">
      <c r="A6" s="28" t="s">
        <v>2</v>
      </c>
      <c r="B6" s="28"/>
      <c r="C6" s="28"/>
      <c r="D6" s="28"/>
      <c r="E6" s="29" t="s">
        <v>31</v>
      </c>
      <c r="F6" s="29"/>
      <c r="G6" s="29"/>
      <c r="H6" s="29"/>
      <c r="I6" s="3"/>
      <c r="J6" s="3"/>
      <c r="K6" s="3"/>
      <c r="L6" s="3"/>
      <c r="M6" s="3"/>
      <c r="N6" s="3"/>
    </row>
    <row r="7" spans="1:14" ht="13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5" x14ac:dyDescent="0.35">
      <c r="A8" s="4" t="s">
        <v>3</v>
      </c>
      <c r="B8" s="39" t="s">
        <v>29</v>
      </c>
      <c r="C8" s="39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8" t="s">
        <v>7</v>
      </c>
      <c r="J8" s="38"/>
      <c r="K8" s="38"/>
      <c r="L8" s="39" t="str">
        <f>'1'!L8</f>
        <v>FEBRERO-JUNIO 2025</v>
      </c>
      <c r="M8" s="39"/>
      <c r="N8" s="39"/>
    </row>
    <row r="10" spans="1:14" ht="13" x14ac:dyDescent="0.3">
      <c r="A10" s="4" t="s">
        <v>8</v>
      </c>
      <c r="B10" s="39" t="str">
        <f>'1'!B10</f>
        <v>M.E. DINORAH MARTÍNEZ PELAYO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</row>
    <row r="11" spans="1:14" ht="13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ht="13" x14ac:dyDescent="0.25">
      <c r="A12" s="40" t="s">
        <v>9</v>
      </c>
      <c r="B12" s="36" t="s">
        <v>10</v>
      </c>
      <c r="C12" s="36" t="s">
        <v>11</v>
      </c>
      <c r="D12" s="31" t="s">
        <v>12</v>
      </c>
      <c r="E12" s="31" t="s">
        <v>13</v>
      </c>
      <c r="F12" s="31" t="s">
        <v>14</v>
      </c>
      <c r="G12" s="31"/>
      <c r="H12" s="31" t="s">
        <v>15</v>
      </c>
      <c r="I12" s="31" t="s">
        <v>16</v>
      </c>
      <c r="J12" s="31" t="s">
        <v>17</v>
      </c>
      <c r="K12" s="31" t="s">
        <v>18</v>
      </c>
      <c r="L12" s="31" t="s">
        <v>19</v>
      </c>
      <c r="M12" s="31" t="s">
        <v>20</v>
      </c>
      <c r="N12" s="33" t="s">
        <v>21</v>
      </c>
    </row>
    <row r="13" spans="1:14" ht="13" x14ac:dyDescent="0.25">
      <c r="A13" s="41"/>
      <c r="B13" s="37"/>
      <c r="C13" s="37"/>
      <c r="D13" s="32"/>
      <c r="E13" s="32"/>
      <c r="F13" s="7" t="s">
        <v>22</v>
      </c>
      <c r="G13" s="7" t="s">
        <v>23</v>
      </c>
      <c r="H13" s="32"/>
      <c r="I13" s="32"/>
      <c r="J13" s="32"/>
      <c r="K13" s="32"/>
      <c r="L13" s="32"/>
      <c r="M13" s="32"/>
      <c r="N13" s="34"/>
    </row>
    <row r="14" spans="1:14" s="11" customFormat="1" x14ac:dyDescent="0.25">
      <c r="A14" s="8" t="s">
        <v>35</v>
      </c>
      <c r="B14" s="9" t="s">
        <v>21</v>
      </c>
      <c r="C14" s="21" t="s">
        <v>37</v>
      </c>
      <c r="D14" s="9" t="s">
        <v>33</v>
      </c>
      <c r="E14" s="9">
        <v>17</v>
      </c>
      <c r="F14" s="9">
        <v>22</v>
      </c>
      <c r="G14" s="9">
        <v>0</v>
      </c>
      <c r="H14" s="10">
        <f t="shared" ref="H14:H16" si="0">F14/E14</f>
        <v>1.2941176470588236</v>
      </c>
      <c r="I14" s="9">
        <f t="shared" ref="I14:I28" si="1">(E14-SUM(F14:G14))-K14</f>
        <v>-5</v>
      </c>
      <c r="J14" s="10">
        <f t="shared" ref="J14:J28" si="2">I14/E14</f>
        <v>-0.29411764705882354</v>
      </c>
      <c r="K14" s="9">
        <v>0</v>
      </c>
      <c r="L14" s="10">
        <f t="shared" ref="L14:L28" si="3">K14/E14</f>
        <v>0</v>
      </c>
      <c r="M14" s="9">
        <v>88</v>
      </c>
      <c r="N14" s="15">
        <v>0.12</v>
      </c>
    </row>
    <row r="15" spans="1:14" s="11" customFormat="1" x14ac:dyDescent="0.25">
      <c r="A15" s="8" t="s">
        <v>35</v>
      </c>
      <c r="B15" s="9" t="s">
        <v>21</v>
      </c>
      <c r="C15" s="21" t="s">
        <v>38</v>
      </c>
      <c r="D15" s="9" t="s">
        <v>33</v>
      </c>
      <c r="E15" s="9">
        <v>17</v>
      </c>
      <c r="F15" s="9">
        <v>34</v>
      </c>
      <c r="G15" s="9">
        <v>0</v>
      </c>
      <c r="H15" s="10">
        <f t="shared" si="0"/>
        <v>2</v>
      </c>
      <c r="I15" s="9">
        <f t="shared" si="1"/>
        <v>-17</v>
      </c>
      <c r="J15" s="10">
        <f t="shared" si="2"/>
        <v>-1</v>
      </c>
      <c r="K15" s="9">
        <v>0</v>
      </c>
      <c r="L15" s="10">
        <f t="shared" si="3"/>
        <v>0</v>
      </c>
      <c r="M15" s="9">
        <v>83</v>
      </c>
      <c r="N15" s="15">
        <v>0.17</v>
      </c>
    </row>
    <row r="16" spans="1:14" s="11" customFormat="1" x14ac:dyDescent="0.25">
      <c r="A16" s="8" t="s">
        <v>40</v>
      </c>
      <c r="B16" s="9" t="s">
        <v>21</v>
      </c>
      <c r="C16" s="21" t="s">
        <v>39</v>
      </c>
      <c r="D16" s="9" t="s">
        <v>33</v>
      </c>
      <c r="E16" s="9">
        <v>19</v>
      </c>
      <c r="F16" s="9">
        <v>2</v>
      </c>
      <c r="G16" s="9">
        <v>0</v>
      </c>
      <c r="H16" s="10">
        <f t="shared" si="0"/>
        <v>0.10526315789473684</v>
      </c>
      <c r="I16" s="9">
        <f t="shared" si="1"/>
        <v>17</v>
      </c>
      <c r="J16" s="10">
        <f t="shared" si="2"/>
        <v>0.89473684210526316</v>
      </c>
      <c r="K16" s="9">
        <v>0</v>
      </c>
      <c r="L16" s="10">
        <f t="shared" si="3"/>
        <v>0</v>
      </c>
      <c r="M16" s="9">
        <v>100</v>
      </c>
      <c r="N16" s="15">
        <v>0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53</v>
      </c>
      <c r="F28" s="17">
        <f>SUM(F14:F27)</f>
        <v>58</v>
      </c>
      <c r="G28" s="17">
        <f>SUM(G14:G27)</f>
        <v>0</v>
      </c>
      <c r="H28" s="18">
        <f>SUM(F28:G28)/E28</f>
        <v>1.0943396226415094</v>
      </c>
      <c r="I28" s="17">
        <f t="shared" si="1"/>
        <v>-5</v>
      </c>
      <c r="J28" s="18">
        <f t="shared" si="2"/>
        <v>-9.4339622641509441E-2</v>
      </c>
      <c r="K28" s="17">
        <f>SUM(K14:K27)</f>
        <v>0</v>
      </c>
      <c r="L28" s="18">
        <f t="shared" si="3"/>
        <v>0</v>
      </c>
      <c r="M28" s="17">
        <f>AVERAGE(M14:M27)</f>
        <v>90.333333333333329</v>
      </c>
      <c r="N28" s="19">
        <f>AVERAGE(N14:N27)</f>
        <v>9.6666666666666679E-2</v>
      </c>
    </row>
    <row r="30" spans="1:14" ht="120" customHeight="1" x14ac:dyDescent="0.25">
      <c r="A30" s="35" t="s">
        <v>26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2" spans="1:14" x14ac:dyDescent="0.25">
      <c r="A32" s="12"/>
    </row>
    <row r="33" spans="1:10" ht="13" x14ac:dyDescent="0.3">
      <c r="B33" s="42" t="s">
        <v>27</v>
      </c>
      <c r="C33" s="42"/>
      <c r="D33" s="42"/>
      <c r="G33" s="27" t="s">
        <v>28</v>
      </c>
      <c r="H33" s="27"/>
      <c r="I33" s="27"/>
      <c r="J33" s="27"/>
    </row>
    <row r="34" spans="1:10" ht="62.25" customHeight="1" x14ac:dyDescent="0.25">
      <c r="B34" s="43"/>
      <c r="C34" s="43"/>
      <c r="D34" s="43"/>
      <c r="G34" s="39"/>
      <c r="H34" s="39"/>
      <c r="I34" s="39"/>
      <c r="J34" s="39"/>
    </row>
    <row r="35" spans="1:10" hidden="1" x14ac:dyDescent="0.25">
      <c r="A35" s="44" t="e">
        <v>#REF!</v>
      </c>
      <c r="B35" s="44"/>
      <c r="C35" s="6"/>
      <c r="E35" s="44"/>
      <c r="F35" s="44"/>
      <c r="G35" s="44"/>
      <c r="H35" s="44"/>
    </row>
    <row r="36" spans="1:10" hidden="1" x14ac:dyDescent="0.25"/>
    <row r="37" spans="1:10" ht="45" customHeight="1" x14ac:dyDescent="0.25">
      <c r="B37" s="45" t="str">
        <f>B10</f>
        <v>M.E. DINORAH MARTÍNEZ PELAYO</v>
      </c>
      <c r="C37" s="45"/>
      <c r="D37" s="45"/>
      <c r="E37" s="13"/>
      <c r="F37" s="13"/>
      <c r="G37" s="45"/>
      <c r="H37" s="45"/>
      <c r="I37" s="45"/>
      <c r="J37" s="45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DINORAH MARTINEZ PELAYO</cp:lastModifiedBy>
  <cp:revision/>
  <dcterms:created xsi:type="dcterms:W3CDTF">2021-11-22T14:45:25Z</dcterms:created>
  <dcterms:modified xsi:type="dcterms:W3CDTF">2025-05-16T14:49:28Z</dcterms:modified>
  <cp:category/>
  <cp:contentStatus/>
</cp:coreProperties>
</file>