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SEMESTRE FEBRERO-JUNIO 2025\REPORTES FEB-JUN 2025\FINAL\"/>
    </mc:Choice>
  </mc:AlternateContent>
  <xr:revisionPtr revIDLastSave="0" documentId="13_ncr:1_{B053E0E8-516D-4138-99A2-F954D28ECF6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25" l="1"/>
  <c r="I14" i="25"/>
  <c r="L14" i="25" l="1"/>
  <c r="N16" i="23"/>
  <c r="N15" i="23"/>
  <c r="N28" i="23" s="1"/>
  <c r="N14" i="23"/>
  <c r="N28" i="25"/>
  <c r="M28" i="25"/>
  <c r="K28" i="25"/>
  <c r="G28" i="25"/>
  <c r="F28" i="25"/>
  <c r="I16" i="25"/>
  <c r="I15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B37" i="10"/>
  <c r="N28" i="10"/>
  <c r="M28" i="10"/>
  <c r="K28" i="10"/>
  <c r="G28" i="10"/>
  <c r="F28" i="10"/>
  <c r="E28" i="10"/>
  <c r="L15" i="25" l="1"/>
  <c r="L16" i="25"/>
  <c r="H15" i="25"/>
  <c r="H16" i="25"/>
  <c r="E28" i="25"/>
  <c r="E28" i="24"/>
  <c r="E28" i="23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<sst xmlns="http://schemas.openxmlformats.org/spreadsheetml/2006/main" count="226" uniqueCount="45">
  <si>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</si>
  <si>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</si>
  <si>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</si>
  <si>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</si>
  <si>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</si>
  <si>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</si>
  <si>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</si>
  <si>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</si>
  <si>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</si>
  <si>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</si>
  <si>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</si>
  <si>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</si>
  <si>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</si>
  <si>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</si>
  <si>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</si>
  <si>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</si>
  <si>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</si>
  <si>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</si>
  <si>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</si>
  <si>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</si>
  <si>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</si>
  <si>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</si>
  <si>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</si>
  <si>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</si>
  <si>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</si>
  <si>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</si>
  <si>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</si>
  <si>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</si>
  <si>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</si>
  <si>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</si>
  <si>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</si>
  <si>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</si>
  <si>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</si>
  <si>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IGEM</t>
  </si>
  <si>
    <t>DINAMICA SOCIAL</t>
  </si>
  <si>
    <t>FEBRERO-JUNIO 2025</t>
  </si>
  <si>
    <t>207-A</t>
  </si>
  <si>
    <t>207-B</t>
  </si>
  <si>
    <t>207-C</t>
  </si>
  <si>
    <t>TALLER DE ETICA</t>
  </si>
  <si>
    <t>II</t>
  </si>
  <si>
    <t>III</t>
  </si>
  <si>
    <t>IV</t>
  </si>
  <si>
    <t>final</t>
  </si>
  <si>
    <t>I.G.E.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</si>
</sst>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4" fillId="4" borderId="1" xfId="1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194236</xdr:colOff>
      <xdr:row>33</xdr:row>
      <xdr:rowOff>22412</xdr:rowOff>
    </xdr:from>
    <xdr:to>
      <xdr:col>3</xdr:col>
      <xdr:colOff>1285687</xdr:colOff>
      <xdr:row>33</xdr:row>
      <xdr:rowOff>740244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237914-B13F-4320-BE9E-C8C014A4B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19824" y="7366000"/>
          <a:ext cx="1569569" cy="7178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67236</xdr:colOff>
      <xdr:row>33</xdr:row>
      <xdr:rowOff>37353</xdr:rowOff>
    </xdr:from>
    <xdr:to>
      <xdr:col>3</xdr:col>
      <xdr:colOff>1136275</xdr:colOff>
      <xdr:row>33</xdr:row>
      <xdr:rowOff>755185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4E1F670-FAE1-4F16-B145-5DC16D1AD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2824" y="7380941"/>
          <a:ext cx="1569569" cy="717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6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8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3" x14ac:dyDescent="0.3">
      <c r="A6" s="46" t="s">
        <v>2</v>
      </c>
      <c r="B6" s="46"/>
      <c r="C6" s="46"/>
      <c r="D6" s="46"/>
      <c r="E6" s="47" t="s">
        <v>31</v>
      </c>
      <c r="F6" s="47"/>
      <c r="G6" s="47"/>
      <c r="H6" s="4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7" t="s">
        <v>4</v>
      </c>
      <c r="C8" s="37"/>
      <c r="D8" s="14" t="s">
        <v>5</v>
      </c>
      <c r="E8" s="5">
        <v>3</v>
      </c>
      <c r="G8" s="4" t="s">
        <v>6</v>
      </c>
      <c r="H8" s="5">
        <v>2</v>
      </c>
      <c r="I8" s="43" t="s">
        <v>7</v>
      </c>
      <c r="J8" s="43"/>
      <c r="K8" s="43"/>
      <c r="L8" s="37" t="s">
        <v>35</v>
      </c>
      <c r="M8" s="37"/>
      <c r="N8" s="37"/>
    </row>
    <row r="10" spans="1:14" ht="13" x14ac:dyDescent="0.3">
      <c r="A10" s="4" t="s">
        <v>8</v>
      </c>
      <c r="B10" s="37" t="s">
        <v>32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ht="13" x14ac:dyDescent="0.25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x14ac:dyDescent="0.25">
      <c r="A14" s="8" t="s">
        <v>34</v>
      </c>
      <c r="B14" s="9" t="s">
        <v>21</v>
      </c>
      <c r="C14" s="21" t="s">
        <v>36</v>
      </c>
      <c r="D14" s="9" t="s">
        <v>33</v>
      </c>
      <c r="E14" s="9">
        <v>17</v>
      </c>
      <c r="F14" s="9">
        <v>17</v>
      </c>
      <c r="G14" s="9"/>
      <c r="H14" s="10"/>
      <c r="I14" s="9">
        <v>0</v>
      </c>
      <c r="J14" s="10"/>
      <c r="K14" s="9"/>
      <c r="L14" s="10"/>
      <c r="M14" s="9">
        <v>100</v>
      </c>
      <c r="N14" s="15">
        <v>0</v>
      </c>
    </row>
    <row r="15" spans="1:14" s="11" customFormat="1" x14ac:dyDescent="0.25">
      <c r="A15" s="8" t="s">
        <v>34</v>
      </c>
      <c r="B15" s="9" t="s">
        <v>21</v>
      </c>
      <c r="C15" s="21" t="s">
        <v>37</v>
      </c>
      <c r="D15" s="9" t="s">
        <v>33</v>
      </c>
      <c r="E15" s="9">
        <v>17</v>
      </c>
      <c r="F15" s="9">
        <v>17</v>
      </c>
      <c r="G15" s="9"/>
      <c r="H15" s="10"/>
      <c r="I15" s="9">
        <v>0</v>
      </c>
      <c r="J15" s="10"/>
      <c r="K15" s="9"/>
      <c r="L15" s="10"/>
      <c r="M15" s="9">
        <v>100</v>
      </c>
      <c r="N15" s="15">
        <v>0</v>
      </c>
    </row>
    <row r="16" spans="1:14" s="11" customFormat="1" x14ac:dyDescent="0.25">
      <c r="A16" s="8" t="s">
        <v>39</v>
      </c>
      <c r="B16" s="9" t="s">
        <v>21</v>
      </c>
      <c r="C16" s="21" t="s">
        <v>38</v>
      </c>
      <c r="D16" s="9" t="s">
        <v>33</v>
      </c>
      <c r="E16" s="9">
        <v>19</v>
      </c>
      <c r="F16" s="9">
        <v>18</v>
      </c>
      <c r="G16" s="9"/>
      <c r="H16" s="10"/>
      <c r="I16" s="9">
        <v>1</v>
      </c>
      <c r="J16" s="10"/>
      <c r="K16" s="9"/>
      <c r="L16" s="10"/>
      <c r="M16" s="9">
        <v>95</v>
      </c>
      <c r="N16" s="15">
        <v>0.05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1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52</v>
      </c>
      <c r="G28" s="17">
        <f>SUM(G14:G27)</f>
        <v>0</v>
      </c>
      <c r="H28" s="18"/>
      <c r="I28" s="17">
        <v>6</v>
      </c>
      <c r="J28" s="18"/>
      <c r="K28" s="17">
        <f>SUM(K14:K27)</f>
        <v>0</v>
      </c>
      <c r="L28" s="18"/>
      <c r="M28" s="17">
        <f>AVERAGE(M14:M27)</f>
        <v>98.333333333333329</v>
      </c>
      <c r="N28" s="19">
        <f>AVERAGE(N14:N27)</f>
        <v>1.6666666666666666E-2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25">
      <c r="B34" s="36"/>
      <c r="C34" s="36"/>
      <c r="D34" s="36"/>
      <c r="G34" s="37"/>
      <c r="H34" s="37"/>
      <c r="I34" s="37"/>
      <c r="J34" s="37"/>
    </row>
    <row r="35" spans="1:10" hidden="1" x14ac:dyDescent="0.25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5"/>
    <row r="37" spans="1:10" ht="45" customHeight="1" x14ac:dyDescent="0.25">
      <c r="B37" s="31" t="str">
        <f>B10</f>
        <v>M.E. DINORAH MARTÍNEZ PELAYO</v>
      </c>
      <c r="C37" s="31"/>
      <c r="D37" s="31"/>
      <c r="E37" s="13"/>
      <c r="F37" s="13"/>
      <c r="G37" s="31"/>
      <c r="H37" s="31"/>
      <c r="I37" s="31"/>
      <c r="J37" s="3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25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6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3" x14ac:dyDescent="0.3">
      <c r="A6" s="46" t="s">
        <v>2</v>
      </c>
      <c r="B6" s="46"/>
      <c r="C6" s="46"/>
      <c r="D6" s="46"/>
      <c r="E6" s="47" t="s">
        <v>31</v>
      </c>
      <c r="F6" s="47"/>
      <c r="G6" s="47"/>
      <c r="H6" s="4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2</v>
      </c>
      <c r="C8" s="37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43" t="s">
        <v>7</v>
      </c>
      <c r="J8" s="43"/>
      <c r="K8" s="43"/>
      <c r="L8" s="37" t="str">
        <f>'1'!L8</f>
        <v>FEBRERO-JUNIO 2025</v>
      </c>
      <c r="M8" s="37"/>
      <c r="N8" s="37"/>
    </row>
    <row r="10" spans="1:14" ht="13" x14ac:dyDescent="0.3">
      <c r="A10" s="4" t="s">
        <v>8</v>
      </c>
      <c r="B10" s="37" t="str">
        <f>'1'!B10</f>
        <v>M.E. DINORAH MARTÍNEZ PELAYO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ht="13" x14ac:dyDescent="0.25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x14ac:dyDescent="0.25">
      <c r="A14" s="22" t="s">
        <v>34</v>
      </c>
      <c r="B14" s="23" t="s">
        <v>40</v>
      </c>
      <c r="C14" s="24" t="s">
        <v>36</v>
      </c>
      <c r="D14" s="23" t="s">
        <v>33</v>
      </c>
      <c r="E14" s="23">
        <v>17</v>
      </c>
      <c r="F14" s="23">
        <v>17</v>
      </c>
      <c r="G14" s="23"/>
      <c r="H14" s="25"/>
      <c r="I14" s="23">
        <v>0</v>
      </c>
      <c r="J14" s="25"/>
      <c r="K14" s="23">
        <v>0</v>
      </c>
      <c r="L14" s="25">
        <v>0</v>
      </c>
      <c r="M14" s="23">
        <v>94</v>
      </c>
      <c r="N14" s="26">
        <v>0.12</v>
      </c>
    </row>
    <row r="15" spans="1:14" s="11" customFormat="1" x14ac:dyDescent="0.25">
      <c r="A15" s="8" t="s">
        <v>34</v>
      </c>
      <c r="B15" s="9" t="s">
        <v>40</v>
      </c>
      <c r="C15" s="21" t="s">
        <v>37</v>
      </c>
      <c r="D15" s="9" t="s">
        <v>33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91</v>
      </c>
      <c r="N15" s="15">
        <v>0.76</v>
      </c>
    </row>
    <row r="16" spans="1:14" s="11" customFormat="1" x14ac:dyDescent="0.25">
      <c r="A16" s="8" t="s">
        <v>39</v>
      </c>
      <c r="B16" s="9" t="s">
        <v>40</v>
      </c>
      <c r="C16" s="21" t="s">
        <v>38</v>
      </c>
      <c r="D16" s="9" t="s">
        <v>33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83</v>
      </c>
      <c r="N16" s="15">
        <v>0.47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25">
      <c r="B34" s="36"/>
      <c r="C34" s="36"/>
      <c r="D34" s="36"/>
      <c r="G34" s="37"/>
      <c r="H34" s="37"/>
      <c r="I34" s="37"/>
      <c r="J34" s="37"/>
    </row>
    <row r="35" spans="1:10" hidden="1" x14ac:dyDescent="0.25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5"/>
    <row r="37" spans="1:10" ht="45" customHeight="1" x14ac:dyDescent="0.25">
      <c r="B37" s="31" t="str">
        <f>B10</f>
        <v>M.E. DINORAH MARTÍNEZ PELAYO</v>
      </c>
      <c r="C37" s="31"/>
      <c r="D37" s="31"/>
      <c r="E37" s="13"/>
      <c r="F37" s="13"/>
      <c r="G37" s="31"/>
      <c r="H37" s="31"/>
      <c r="I37" s="31"/>
      <c r="J37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5"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3" x14ac:dyDescent="0.3">
      <c r="A6" s="46" t="s">
        <v>2</v>
      </c>
      <c r="B6" s="46"/>
      <c r="C6" s="46"/>
      <c r="D6" s="46"/>
      <c r="E6" s="47" t="s">
        <v>31</v>
      </c>
      <c r="F6" s="47"/>
      <c r="G6" s="47"/>
      <c r="H6" s="4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3</v>
      </c>
      <c r="C8" s="37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43" t="s">
        <v>7</v>
      </c>
      <c r="J8" s="43"/>
      <c r="K8" s="43"/>
      <c r="L8" s="37" t="str">
        <f>'1'!L8</f>
        <v>FEBRERO-JUNIO 2025</v>
      </c>
      <c r="M8" s="37"/>
      <c r="N8" s="37"/>
    </row>
    <row r="10" spans="1:14" ht="13" x14ac:dyDescent="0.3">
      <c r="A10" s="4" t="s">
        <v>8</v>
      </c>
      <c r="B10" s="37" t="str">
        <f>'1'!B10</f>
        <v>M.E. DINORAH MARTÍNEZ PELAYO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ht="13" x14ac:dyDescent="0.25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x14ac:dyDescent="0.25">
      <c r="A14" s="8" t="s">
        <v>34</v>
      </c>
      <c r="B14" s="9" t="s">
        <v>41</v>
      </c>
      <c r="C14" s="21" t="s">
        <v>36</v>
      </c>
      <c r="D14" s="9" t="s">
        <v>33</v>
      </c>
      <c r="E14" s="9">
        <v>17</v>
      </c>
      <c r="F14" s="23">
        <v>17</v>
      </c>
      <c r="G14" s="23"/>
      <c r="H14" s="25"/>
      <c r="I14" s="23">
        <v>0</v>
      </c>
      <c r="J14" s="25"/>
      <c r="K14" s="23">
        <v>0</v>
      </c>
      <c r="L14" s="25">
        <v>0</v>
      </c>
      <c r="M14" s="23">
        <v>94</v>
      </c>
      <c r="N14" s="26">
        <f>12/E14</f>
        <v>0.70588235294117652</v>
      </c>
    </row>
    <row r="15" spans="1:14" s="11" customFormat="1" x14ac:dyDescent="0.25">
      <c r="A15" s="8" t="s">
        <v>34</v>
      </c>
      <c r="B15" s="9" t="s">
        <v>41</v>
      </c>
      <c r="C15" s="21" t="s">
        <v>37</v>
      </c>
      <c r="D15" s="9" t="s">
        <v>33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92</v>
      </c>
      <c r="N15" s="15">
        <f>7/E15</f>
        <v>0.41176470588235292</v>
      </c>
    </row>
    <row r="16" spans="1:14" s="11" customFormat="1" x14ac:dyDescent="0.25">
      <c r="A16" s="8" t="s">
        <v>39</v>
      </c>
      <c r="B16" s="9" t="s">
        <v>41</v>
      </c>
      <c r="C16" s="21" t="s">
        <v>38</v>
      </c>
      <c r="D16" s="9" t="s">
        <v>33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84</v>
      </c>
      <c r="N16" s="15">
        <f>4/E16</f>
        <v>0.21052631578947367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53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90</v>
      </c>
      <c r="N28" s="19">
        <f>AVERAGE(N14:N27)</f>
        <v>0.44272445820433437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25">
      <c r="B34" s="36"/>
      <c r="C34" s="36"/>
      <c r="D34" s="36"/>
      <c r="G34" s="37"/>
      <c r="H34" s="37"/>
      <c r="I34" s="37"/>
      <c r="J34" s="37"/>
    </row>
    <row r="35" spans="1:10" hidden="1" x14ac:dyDescent="0.25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5"/>
    <row r="37" spans="1:10" ht="45" customHeight="1" x14ac:dyDescent="0.25">
      <c r="B37" s="31" t="str">
        <f>B10</f>
        <v>M.E. DINORAH MARTÍNEZ PELAYO</v>
      </c>
      <c r="C37" s="31"/>
      <c r="D37" s="31"/>
      <c r="E37" s="13"/>
      <c r="F37" s="13"/>
      <c r="G37" s="31"/>
      <c r="H37" s="31"/>
      <c r="I37" s="31"/>
      <c r="J37" s="3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1" zoomScale="85" zoomScaleNormal="85" zoomScaleSheetLayoutView="100" workbookViewId="0">
      <selection activeCell="D45" sqref="D45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6.81640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3" x14ac:dyDescent="0.3">
      <c r="A6" s="46" t="s">
        <v>2</v>
      </c>
      <c r="B6" s="46"/>
      <c r="C6" s="46"/>
      <c r="D6" s="46"/>
      <c r="E6" s="47" t="s">
        <v>31</v>
      </c>
      <c r="F6" s="47"/>
      <c r="G6" s="47"/>
      <c r="H6" s="4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4</v>
      </c>
      <c r="C8" s="37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43" t="s">
        <v>7</v>
      </c>
      <c r="J8" s="43"/>
      <c r="K8" s="43"/>
      <c r="L8" s="37" t="str">
        <f>'1'!L8</f>
        <v>FEBRERO-JUNIO 2025</v>
      </c>
      <c r="M8" s="37"/>
      <c r="N8" s="37"/>
    </row>
    <row r="10" spans="1:14" ht="13" x14ac:dyDescent="0.3">
      <c r="A10" s="4" t="s">
        <v>8</v>
      </c>
      <c r="B10" s="37" t="str">
        <f>'1'!B10</f>
        <v>M.E. DINORAH MARTÍNEZ PELAYO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ht="13" x14ac:dyDescent="0.25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x14ac:dyDescent="0.25">
      <c r="A14" s="8" t="s">
        <v>34</v>
      </c>
      <c r="B14" s="9" t="s">
        <v>42</v>
      </c>
      <c r="C14" s="21" t="s">
        <v>36</v>
      </c>
      <c r="D14" s="9" t="s">
        <v>33</v>
      </c>
      <c r="E14" s="9">
        <v>17</v>
      </c>
      <c r="F14" s="9">
        <v>17</v>
      </c>
      <c r="G14" s="9"/>
      <c r="H14" s="10"/>
      <c r="I14" s="27">
        <v>0</v>
      </c>
      <c r="J14" s="28"/>
      <c r="K14" s="27">
        <v>0</v>
      </c>
      <c r="L14" s="28">
        <v>0</v>
      </c>
      <c r="M14" s="9">
        <v>97</v>
      </c>
      <c r="N14" s="15">
        <v>0.47</v>
      </c>
    </row>
    <row r="15" spans="1:14" s="11" customFormat="1" x14ac:dyDescent="0.25">
      <c r="A15" s="8" t="s">
        <v>34</v>
      </c>
      <c r="B15" s="9" t="s">
        <v>42</v>
      </c>
      <c r="C15" s="21" t="s">
        <v>37</v>
      </c>
      <c r="D15" s="9" t="s">
        <v>33</v>
      </c>
      <c r="E15" s="9">
        <v>17</v>
      </c>
      <c r="F15" s="9">
        <v>16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85</v>
      </c>
      <c r="N15" s="15">
        <v>0.76</v>
      </c>
    </row>
    <row r="16" spans="1:14" s="11" customFormat="1" x14ac:dyDescent="0.25">
      <c r="A16" s="8" t="s">
        <v>39</v>
      </c>
      <c r="B16" s="9" t="s">
        <v>42</v>
      </c>
      <c r="C16" s="21" t="s">
        <v>38</v>
      </c>
      <c r="D16" s="9" t="s">
        <v>33</v>
      </c>
      <c r="E16" s="9">
        <v>19</v>
      </c>
      <c r="F16" s="9">
        <v>18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77</v>
      </c>
      <c r="N16" s="15">
        <v>0.57999999999999996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51</v>
      </c>
      <c r="G28" s="17">
        <f>SUM(G14:G27)</f>
        <v>0</v>
      </c>
      <c r="H28" s="18">
        <f>SUM(F28:G28)/E28</f>
        <v>0.96226415094339623</v>
      </c>
      <c r="I28" s="17">
        <f t="shared" ref="I28" si="0">(E28-SUM(F28:G28))-K28</f>
        <v>2</v>
      </c>
      <c r="J28" s="18">
        <f t="shared" ref="J28" si="1">I28/E28</f>
        <v>3.7735849056603772E-2</v>
      </c>
      <c r="K28" s="17">
        <f>SUM(K14:K27)</f>
        <v>0</v>
      </c>
      <c r="L28" s="18">
        <f t="shared" ref="L28" si="2">K28/E28</f>
        <v>0</v>
      </c>
      <c r="M28" s="17">
        <f>AVERAGE(M14:M27)</f>
        <v>86.333333333333329</v>
      </c>
      <c r="N28" s="19">
        <f>AVERAGE(N14:N27)</f>
        <v>0.60333333333333339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25">
      <c r="B34" s="36"/>
      <c r="C34" s="36"/>
      <c r="D34" s="36"/>
      <c r="G34" s="37"/>
      <c r="H34" s="37"/>
      <c r="I34" s="37"/>
      <c r="J34" s="37"/>
    </row>
    <row r="35" spans="1:10" hidden="1" x14ac:dyDescent="0.25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5"/>
    <row r="37" spans="1:10" ht="45" customHeight="1" x14ac:dyDescent="0.25">
      <c r="B37" s="31" t="str">
        <f>B10</f>
        <v>M.E. DINORAH MARTÍNEZ PELAYO</v>
      </c>
      <c r="C37" s="31"/>
      <c r="D37" s="31"/>
      <c r="E37" s="13"/>
      <c r="F37" s="13"/>
      <c r="G37" s="49" t="s">
        <v>44</v>
      </c>
      <c r="H37" s="49"/>
      <c r="I37" s="49"/>
      <c r="J37" s="4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6" zoomScale="85" zoomScaleNormal="85" zoomScaleSheetLayoutView="100" workbookViewId="0">
      <selection activeCell="E37" sqref="E3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7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5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3" x14ac:dyDescent="0.3">
      <c r="A6" s="46" t="s">
        <v>2</v>
      </c>
      <c r="B6" s="46"/>
      <c r="C6" s="46"/>
      <c r="D6" s="46"/>
      <c r="E6" s="47" t="s">
        <v>31</v>
      </c>
      <c r="F6" s="47"/>
      <c r="G6" s="47"/>
      <c r="H6" s="4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 t="s">
        <v>29</v>
      </c>
      <c r="C8" s="37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43" t="s">
        <v>7</v>
      </c>
      <c r="J8" s="43"/>
      <c r="K8" s="43"/>
      <c r="L8" s="37" t="str">
        <f>'1'!L8</f>
        <v>FEBRERO-JUNIO 2025</v>
      </c>
      <c r="M8" s="37"/>
      <c r="N8" s="37"/>
    </row>
    <row r="10" spans="1:14" ht="13" x14ac:dyDescent="0.3">
      <c r="A10" s="4" t="s">
        <v>8</v>
      </c>
      <c r="B10" s="37" t="str">
        <f>'1'!B10</f>
        <v>M.E. DINORAH MARTÍNEZ PELAYO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4" t="s">
        <v>9</v>
      </c>
      <c r="B12" s="41" t="s">
        <v>10</v>
      </c>
      <c r="C12" s="41" t="s">
        <v>11</v>
      </c>
      <c r="D12" s="32" t="s">
        <v>12</v>
      </c>
      <c r="E12" s="32" t="s">
        <v>13</v>
      </c>
      <c r="F12" s="32" t="s">
        <v>14</v>
      </c>
      <c r="G12" s="32"/>
      <c r="H12" s="32" t="s">
        <v>15</v>
      </c>
      <c r="I12" s="32" t="s">
        <v>16</v>
      </c>
      <c r="J12" s="32" t="s">
        <v>17</v>
      </c>
      <c r="K12" s="32" t="s">
        <v>18</v>
      </c>
      <c r="L12" s="32" t="s">
        <v>19</v>
      </c>
      <c r="M12" s="32" t="s">
        <v>20</v>
      </c>
      <c r="N12" s="38" t="s">
        <v>21</v>
      </c>
    </row>
    <row r="13" spans="1:14" ht="13" x14ac:dyDescent="0.25">
      <c r="A13" s="45"/>
      <c r="B13" s="42"/>
      <c r="C13" s="42"/>
      <c r="D13" s="33"/>
      <c r="E13" s="33"/>
      <c r="F13" s="7" t="s">
        <v>22</v>
      </c>
      <c r="G13" s="7" t="s">
        <v>23</v>
      </c>
      <c r="H13" s="33"/>
      <c r="I13" s="33"/>
      <c r="J13" s="33"/>
      <c r="K13" s="33"/>
      <c r="L13" s="33"/>
      <c r="M13" s="33"/>
      <c r="N13" s="39"/>
    </row>
    <row r="14" spans="1:14" s="11" customFormat="1" x14ac:dyDescent="0.25">
      <c r="A14" s="8" t="s">
        <v>34</v>
      </c>
      <c r="B14" s="9" t="s">
        <v>43</v>
      </c>
      <c r="C14" s="21" t="s">
        <v>36</v>
      </c>
      <c r="D14" s="9" t="s">
        <v>33</v>
      </c>
      <c r="E14" s="9">
        <v>17</v>
      </c>
      <c r="F14" s="9">
        <v>17</v>
      </c>
      <c r="G14" s="9">
        <v>0</v>
      </c>
      <c r="H14" s="29"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94</v>
      </c>
      <c r="N14" s="15">
        <v>0.65</v>
      </c>
    </row>
    <row r="15" spans="1:14" s="11" customFormat="1" x14ac:dyDescent="0.25">
      <c r="A15" s="8" t="s">
        <v>34</v>
      </c>
      <c r="B15" s="9" t="s">
        <v>43</v>
      </c>
      <c r="C15" s="21" t="s">
        <v>37</v>
      </c>
      <c r="D15" s="9" t="s">
        <v>33</v>
      </c>
      <c r="E15" s="9">
        <v>17</v>
      </c>
      <c r="F15" s="9">
        <v>16</v>
      </c>
      <c r="G15" s="9">
        <v>1</v>
      </c>
      <c r="H15" s="10">
        <f t="shared" ref="H15:H16" si="3">F15/E15</f>
        <v>0.94117647058823528</v>
      </c>
      <c r="I15" s="9">
        <f t="shared" si="0"/>
        <v>0</v>
      </c>
      <c r="J15" s="10">
        <v>0.06</v>
      </c>
      <c r="K15" s="9">
        <v>0</v>
      </c>
      <c r="L15" s="10">
        <f t="shared" si="2"/>
        <v>0</v>
      </c>
      <c r="M15" s="9">
        <v>72</v>
      </c>
      <c r="N15" s="15">
        <v>1</v>
      </c>
    </row>
    <row r="16" spans="1:14" s="11" customFormat="1" x14ac:dyDescent="0.25">
      <c r="A16" s="8" t="s">
        <v>39</v>
      </c>
      <c r="B16" s="9" t="s">
        <v>43</v>
      </c>
      <c r="C16" s="21" t="s">
        <v>38</v>
      </c>
      <c r="D16" s="9" t="s">
        <v>33</v>
      </c>
      <c r="E16" s="9">
        <v>19</v>
      </c>
      <c r="F16" s="9">
        <v>18</v>
      </c>
      <c r="G16" s="9">
        <v>1</v>
      </c>
      <c r="H16" s="10">
        <f t="shared" si="3"/>
        <v>0.94736842105263153</v>
      </c>
      <c r="I16" s="9">
        <f t="shared" si="0"/>
        <v>0</v>
      </c>
      <c r="J16" s="10">
        <v>0.05</v>
      </c>
      <c r="K16" s="9">
        <v>0</v>
      </c>
      <c r="L16" s="10">
        <f t="shared" si="2"/>
        <v>0</v>
      </c>
      <c r="M16" s="9">
        <v>73</v>
      </c>
      <c r="N16" s="15">
        <v>0.42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51</v>
      </c>
      <c r="G28" s="17">
        <f>SUM(G14:G27)</f>
        <v>2</v>
      </c>
      <c r="H28" s="18">
        <f>SUM(F28:G28)/E28</f>
        <v>1</v>
      </c>
      <c r="I28" s="17">
        <f t="shared" si="0"/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>
        <f>AVERAGE(M14:M27)</f>
        <v>79.666666666666671</v>
      </c>
      <c r="N28" s="19">
        <f>AVERAGE(N14:N27)</f>
        <v>0.69</v>
      </c>
    </row>
    <row r="30" spans="1:14" ht="120" customHeight="1" x14ac:dyDescent="0.25">
      <c r="A30" s="40" t="s">
        <v>26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34" t="s">
        <v>27</v>
      </c>
      <c r="C33" s="34"/>
      <c r="D33" s="34"/>
      <c r="G33" s="35" t="s">
        <v>28</v>
      </c>
      <c r="H33" s="35"/>
      <c r="I33" s="35"/>
      <c r="J33" s="35"/>
    </row>
    <row r="34" spans="1:10" ht="62.25" customHeight="1" x14ac:dyDescent="0.25">
      <c r="B34" s="36"/>
      <c r="C34" s="36"/>
      <c r="D34" s="36"/>
      <c r="G34" s="37"/>
      <c r="H34" s="37"/>
      <c r="I34" s="37"/>
      <c r="J34" s="37"/>
    </row>
    <row r="35" spans="1:10" hidden="1" x14ac:dyDescent="0.25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5"/>
    <row r="37" spans="1:10" ht="45" customHeight="1" x14ac:dyDescent="0.25">
      <c r="B37" s="31" t="str">
        <f>B10</f>
        <v>M.E. DINORAH MARTÍNEZ PELAYO</v>
      </c>
      <c r="C37" s="31"/>
      <c r="D37" s="31"/>
      <c r="E37" s="13"/>
      <c r="F37" s="13"/>
      <c r="G37" s="49" t="s">
        <v>44</v>
      </c>
      <c r="H37" s="49"/>
      <c r="I37" s="49"/>
      <c r="J37" s="49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MARTINEZ PELAYO</cp:lastModifiedBy>
  <cp:revision/>
  <dcterms:created xsi:type="dcterms:W3CDTF">2021-11-22T14:45:25Z</dcterms:created>
  <dcterms:modified xsi:type="dcterms:W3CDTF">2025-06-12T20:59:02Z</dcterms:modified>
  <cp:category/>
  <cp:contentStatus/>
</cp:coreProperties>
</file>