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2025\FEBRERO-JULIO 2025\DOCENCIA\PRIMER\"/>
    </mc:Choice>
  </mc:AlternateContent>
  <xr:revisionPtr revIDLastSave="0" documentId="8_{70333B20-7BEE-4652-BD78-FC829795521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hsYmOUhulS1JgoWsTdzTFaaCHZmw=="/>
    </ext>
  </extLst>
</workbook>
</file>

<file path=xl/calcChain.xml><?xml version="1.0" encoding="utf-8"?>
<calcChain xmlns="http://schemas.openxmlformats.org/spreadsheetml/2006/main">
  <c r="I18" i="1" l="1"/>
  <c r="I15" i="1"/>
  <c r="I16" i="1"/>
  <c r="I17" i="1"/>
  <c r="I14" i="1"/>
  <c r="N28" i="2"/>
  <c r="M28" i="2"/>
  <c r="L28" i="2"/>
  <c r="K28" i="2"/>
  <c r="E14" i="2"/>
  <c r="D18" i="2"/>
  <c r="C18" i="2"/>
  <c r="A18" i="2"/>
  <c r="F28" i="2"/>
  <c r="G28" i="2"/>
  <c r="H28" i="2"/>
  <c r="J28" i="2"/>
  <c r="M28" i="1" l="1"/>
  <c r="N28" i="1"/>
  <c r="F28" i="1"/>
  <c r="G28" i="1"/>
  <c r="H28" i="1"/>
  <c r="J28" i="1"/>
  <c r="K28" i="1"/>
  <c r="E28" i="1"/>
  <c r="N28" i="5"/>
  <c r="M28" i="5"/>
  <c r="K28" i="5"/>
  <c r="G28" i="5"/>
  <c r="F28" i="5"/>
  <c r="E18" i="5"/>
  <c r="D18" i="5"/>
  <c r="C18" i="5"/>
  <c r="A18" i="5"/>
  <c r="E17" i="5"/>
  <c r="H17" i="5" s="1"/>
  <c r="D17" i="5"/>
  <c r="C17" i="5"/>
  <c r="A17" i="5"/>
  <c r="E16" i="5"/>
  <c r="H16" i="5" s="1"/>
  <c r="D16" i="5"/>
  <c r="C16" i="5"/>
  <c r="A16" i="5"/>
  <c r="E15" i="5"/>
  <c r="H15" i="5" s="1"/>
  <c r="D15" i="5"/>
  <c r="C15" i="5"/>
  <c r="A15" i="5"/>
  <c r="E14" i="5"/>
  <c r="D14" i="5"/>
  <c r="C14" i="5"/>
  <c r="A14" i="5"/>
  <c r="B10" i="5"/>
  <c r="B37" i="5" s="1"/>
  <c r="L8" i="5"/>
  <c r="H8" i="5"/>
  <c r="E8" i="5"/>
  <c r="E18" i="4"/>
  <c r="D18" i="4"/>
  <c r="C18" i="4"/>
  <c r="A18" i="4"/>
  <c r="E17" i="4"/>
  <c r="I17" i="4" s="1"/>
  <c r="D17" i="4"/>
  <c r="C17" i="4"/>
  <c r="A17" i="4"/>
  <c r="E16" i="4"/>
  <c r="I16" i="4" s="1"/>
  <c r="D16" i="4"/>
  <c r="C16" i="4"/>
  <c r="A16" i="4"/>
  <c r="E15" i="4"/>
  <c r="I15" i="4" s="1"/>
  <c r="D15" i="4"/>
  <c r="C15" i="4"/>
  <c r="A15" i="4"/>
  <c r="E14" i="4"/>
  <c r="I14" i="4" s="1"/>
  <c r="D14" i="4"/>
  <c r="C14" i="4"/>
  <c r="A14" i="4"/>
  <c r="B10" i="4"/>
  <c r="B37" i="4" s="1"/>
  <c r="L8" i="4"/>
  <c r="H8" i="4"/>
  <c r="E8" i="4"/>
  <c r="E18" i="3"/>
  <c r="D18" i="3"/>
  <c r="C18" i="3"/>
  <c r="A18" i="3"/>
  <c r="E17" i="3"/>
  <c r="I17" i="3" s="1"/>
  <c r="D17" i="3"/>
  <c r="C17" i="3"/>
  <c r="A17" i="3"/>
  <c r="E16" i="3"/>
  <c r="I16" i="3" s="1"/>
  <c r="D16" i="3"/>
  <c r="C16" i="3"/>
  <c r="A16" i="3"/>
  <c r="E15" i="3"/>
  <c r="I15" i="3" s="1"/>
  <c r="D15" i="3"/>
  <c r="C15" i="3"/>
  <c r="A15" i="3"/>
  <c r="E14" i="3"/>
  <c r="I14" i="3" s="1"/>
  <c r="D14" i="3"/>
  <c r="C14" i="3"/>
  <c r="A14" i="3"/>
  <c r="B10" i="3"/>
  <c r="B37" i="3" s="1"/>
  <c r="L8" i="3"/>
  <c r="H8" i="3"/>
  <c r="E8" i="3"/>
  <c r="E17" i="2"/>
  <c r="D17" i="2"/>
  <c r="C17" i="2"/>
  <c r="A17" i="2"/>
  <c r="E16" i="2"/>
  <c r="D16" i="2"/>
  <c r="C16" i="2"/>
  <c r="A16" i="2"/>
  <c r="E15" i="2"/>
  <c r="D15" i="2"/>
  <c r="C15" i="2"/>
  <c r="A15" i="2"/>
  <c r="D14" i="2"/>
  <c r="C14" i="2"/>
  <c r="B10" i="2"/>
  <c r="B37" i="2" s="1"/>
  <c r="L8" i="2"/>
  <c r="E8" i="2"/>
  <c r="B37" i="1"/>
  <c r="E28" i="5" l="1"/>
  <c r="I28" i="5" s="1"/>
  <c r="J28" i="5" s="1"/>
  <c r="L28" i="1"/>
  <c r="I28" i="1"/>
  <c r="I28" i="2"/>
  <c r="E28" i="2"/>
  <c r="I14" i="5"/>
  <c r="J14" i="5" s="1"/>
  <c r="L14" i="5"/>
  <c r="I15" i="5"/>
  <c r="J15" i="5" s="1"/>
  <c r="L15" i="5"/>
  <c r="I16" i="5"/>
  <c r="J16" i="5" s="1"/>
  <c r="L16" i="5"/>
  <c r="I17" i="5"/>
  <c r="J17" i="5" s="1"/>
  <c r="L17" i="5"/>
  <c r="H14" i="5"/>
  <c r="L28" i="5" l="1"/>
  <c r="H28" i="5"/>
</calcChain>
</file>

<file path=xl/sharedStrings.xml><?xml version="1.0" encoding="utf-8"?>
<sst xmlns="http://schemas.openxmlformats.org/spreadsheetml/2006/main" count="186" uniqueCount="50">
  <si>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</si>
  <si>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</si>
  <si>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</si>
  <si>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</si>
  <si>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</si>
  <si>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</si>
  <si>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Grupos Atendidos:</t>
  </si>
  <si>
    <t>Asig. dif.</t>
  </si>
  <si>
    <t>Periodo Escolar:</t>
  </si>
  <si>
    <t>PROFESORA: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</si>
  <si>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</si>
  <si>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</si>
  <si>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</si>
  <si>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</si>
  <si>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</si>
  <si>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</si>
  <si>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</si>
  <si>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</si>
  <si>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</si>
  <si>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</si>
  <si>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</si>
  <si>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</si>
  <si>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</si>
  <si>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</si>
  <si>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</si>
  <si>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-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</si>
  <si>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</si>
  <si>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</si>
  <si>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</si>
  <si>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</si>
  <si>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</si>
  <si>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PROFESOR (A):</t>
  </si>
  <si>
    <t>EN SISTEMAS COMPUTACIONALES</t>
  </si>
  <si>
    <t>Final</t>
  </si>
  <si>
    <t>MASI ENEIDA YAZMIN HONORATO RODRIGUEZ</t>
  </si>
  <si>
    <t>1°</t>
  </si>
  <si>
    <t>ISIC</t>
  </si>
  <si>
    <t>2°</t>
  </si>
  <si>
    <t>3°</t>
  </si>
  <si>
    <t>4°</t>
  </si>
  <si>
    <t>ISC. DIEGO DE JESUS VELAZQUEZ LUCHO</t>
  </si>
  <si>
    <t>MINERIA DE DATOS</t>
  </si>
  <si>
    <t>FEB-JUN 25</t>
  </si>
  <si>
    <t>LENGUAJES Y AUTOMATAS II</t>
  </si>
  <si>
    <t>FUNDAMENTOS DE BASE DE DATOS</t>
  </si>
  <si>
    <t>804IN</t>
  </si>
  <si>
    <t>404A</t>
  </si>
  <si>
    <t>604A</t>
  </si>
  <si>
    <t>604B</t>
  </si>
  <si>
    <t>404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</si>
</sst>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1"/>
      <color theme="1"/>
      <name val="Arial"/>
    </font>
    <font>
      <b/>
      <sz val="10"/>
      <color theme="1"/>
      <name val="Arial"/>
    </font>
    <font>
      <sz val="11"/>
      <name val="Calibri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1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10" fontId="1" fillId="2" borderId="14" xfId="0" applyNumberFormat="1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 vertical="center"/>
    </xf>
    <xf numFmtId="0" fontId="1" fillId="2" borderId="14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H8" sqref="H8"/>
    </sheetView>
  </sheetViews>
  <sheetFormatPr baseColWidth="10" defaultColWidth="14.44140625" defaultRowHeight="15" customHeight="1" x14ac:dyDescent="0.3"/>
  <cols>
    <col min="1" max="1" width="38.5546875" customWidth="1"/>
    <col min="2" max="2" width="4.6640625" customWidth="1"/>
    <col min="3" max="3" width="9.44140625" customWidth="1"/>
    <col min="4" max="4" width="21.88671875" customWidth="1"/>
    <col min="5" max="5" width="9.44140625" customWidth="1"/>
    <col min="6" max="12" width="7.5546875" customWidth="1"/>
    <col min="13" max="26" width="11.44140625" customWidth="1"/>
  </cols>
  <sheetData>
    <row r="1" spans="1:26" ht="62.25" customHeight="1" x14ac:dyDescent="0.3">
      <c r="A1" s="1"/>
      <c r="B1" s="45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">
      <c r="A3" s="30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">
      <c r="A5" s="30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">
      <c r="A6" s="46" t="s">
        <v>3</v>
      </c>
      <c r="B6" s="27"/>
      <c r="C6" s="27"/>
      <c r="D6" s="27"/>
      <c r="E6" s="47" t="s">
        <v>4</v>
      </c>
      <c r="F6" s="32"/>
      <c r="G6" s="32"/>
      <c r="H6" s="32"/>
      <c r="I6" s="32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">
      <c r="A8" s="4" t="s">
        <v>5</v>
      </c>
      <c r="B8" s="33" t="s">
        <v>35</v>
      </c>
      <c r="C8" s="32"/>
      <c r="D8" s="6" t="s">
        <v>6</v>
      </c>
      <c r="E8" s="7">
        <v>5</v>
      </c>
      <c r="F8" s="1"/>
      <c r="G8" s="4" t="s">
        <v>7</v>
      </c>
      <c r="H8" s="7">
        <v>3</v>
      </c>
      <c r="I8" s="42" t="s">
        <v>8</v>
      </c>
      <c r="J8" s="27"/>
      <c r="K8" s="27"/>
      <c r="L8" s="33" t="s">
        <v>42</v>
      </c>
      <c r="M8" s="32"/>
      <c r="N8" s="32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">
      <c r="A10" s="4" t="s">
        <v>9</v>
      </c>
      <c r="B10" s="33" t="s">
        <v>34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">
      <c r="A12" s="35" t="s">
        <v>10</v>
      </c>
      <c r="B12" s="37" t="s">
        <v>11</v>
      </c>
      <c r="C12" s="37" t="s">
        <v>12</v>
      </c>
      <c r="D12" s="39" t="s">
        <v>13</v>
      </c>
      <c r="E12" s="39" t="s">
        <v>14</v>
      </c>
      <c r="F12" s="43" t="s">
        <v>15</v>
      </c>
      <c r="G12" s="44"/>
      <c r="H12" s="39" t="s">
        <v>16</v>
      </c>
      <c r="I12" s="39" t="s">
        <v>17</v>
      </c>
      <c r="J12" s="39" t="s">
        <v>18</v>
      </c>
      <c r="K12" s="39" t="s">
        <v>19</v>
      </c>
      <c r="L12" s="39" t="s">
        <v>20</v>
      </c>
      <c r="M12" s="39" t="s">
        <v>21</v>
      </c>
      <c r="N12" s="40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">
      <c r="A13" s="36"/>
      <c r="B13" s="38"/>
      <c r="C13" s="38"/>
      <c r="D13" s="38"/>
      <c r="E13" s="38"/>
      <c r="F13" s="9" t="s">
        <v>23</v>
      </c>
      <c r="G13" s="9" t="s">
        <v>24</v>
      </c>
      <c r="H13" s="38"/>
      <c r="I13" s="38"/>
      <c r="J13" s="38"/>
      <c r="K13" s="38"/>
      <c r="L13" s="38"/>
      <c r="M13" s="38"/>
      <c r="N13" s="4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2.5" customHeight="1" x14ac:dyDescent="0.3">
      <c r="A14" s="10" t="s">
        <v>41</v>
      </c>
      <c r="B14" s="11" t="s">
        <v>22</v>
      </c>
      <c r="C14" s="11" t="s">
        <v>45</v>
      </c>
      <c r="D14" s="11" t="s">
        <v>36</v>
      </c>
      <c r="E14" s="11">
        <v>13</v>
      </c>
      <c r="F14" s="11">
        <v>9</v>
      </c>
      <c r="G14" s="11"/>
      <c r="H14" s="12"/>
      <c r="I14" s="11">
        <f>E14-F14</f>
        <v>4</v>
      </c>
      <c r="J14" s="12"/>
      <c r="K14" s="11">
        <v>0</v>
      </c>
      <c r="L14" s="12">
        <v>0</v>
      </c>
      <c r="M14" s="11">
        <v>55.36</v>
      </c>
      <c r="N14" s="13">
        <v>0.82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3">
      <c r="A15" s="10" t="s">
        <v>44</v>
      </c>
      <c r="B15" s="11" t="s">
        <v>22</v>
      </c>
      <c r="C15" s="11" t="s">
        <v>46</v>
      </c>
      <c r="D15" s="11" t="s">
        <v>36</v>
      </c>
      <c r="E15" s="11">
        <v>25</v>
      </c>
      <c r="F15" s="11">
        <v>18</v>
      </c>
      <c r="G15" s="11"/>
      <c r="H15" s="12"/>
      <c r="I15" s="11">
        <f t="shared" ref="I15:I18" si="0">E15-F15</f>
        <v>7</v>
      </c>
      <c r="J15" s="12"/>
      <c r="K15" s="11">
        <v>0</v>
      </c>
      <c r="L15" s="12">
        <v>0</v>
      </c>
      <c r="M15" s="11">
        <v>62.56</v>
      </c>
      <c r="N15" s="13">
        <v>0.72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3">
      <c r="A16" s="10" t="s">
        <v>43</v>
      </c>
      <c r="B16" s="11" t="s">
        <v>22</v>
      </c>
      <c r="C16" s="11" t="s">
        <v>47</v>
      </c>
      <c r="D16" s="11" t="s">
        <v>36</v>
      </c>
      <c r="E16" s="11">
        <v>13</v>
      </c>
      <c r="F16" s="11">
        <v>11</v>
      </c>
      <c r="G16" s="11"/>
      <c r="H16" s="12"/>
      <c r="I16" s="11">
        <f t="shared" si="0"/>
        <v>2</v>
      </c>
      <c r="J16" s="12"/>
      <c r="K16" s="11">
        <v>0</v>
      </c>
      <c r="L16" s="12">
        <v>0</v>
      </c>
      <c r="M16" s="11">
        <v>64.62</v>
      </c>
      <c r="N16" s="13">
        <v>0.85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3">
      <c r="A17" s="10" t="s">
        <v>43</v>
      </c>
      <c r="B17" s="11" t="s">
        <v>22</v>
      </c>
      <c r="C17" s="11" t="s">
        <v>48</v>
      </c>
      <c r="D17" s="11" t="s">
        <v>36</v>
      </c>
      <c r="E17" s="11">
        <v>10</v>
      </c>
      <c r="F17" s="11">
        <v>6</v>
      </c>
      <c r="G17" s="11"/>
      <c r="H17" s="12"/>
      <c r="I17" s="11">
        <f t="shared" si="0"/>
        <v>4</v>
      </c>
      <c r="J17" s="12"/>
      <c r="K17" s="11">
        <v>0</v>
      </c>
      <c r="L17" s="12">
        <v>0</v>
      </c>
      <c r="M17" s="11">
        <v>43.5</v>
      </c>
      <c r="N17" s="13">
        <v>0.6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3">
      <c r="A18" s="10" t="s">
        <v>44</v>
      </c>
      <c r="B18" s="11" t="s">
        <v>22</v>
      </c>
      <c r="C18" s="11" t="s">
        <v>49</v>
      </c>
      <c r="D18" s="11" t="s">
        <v>36</v>
      </c>
      <c r="E18" s="11">
        <v>17</v>
      </c>
      <c r="F18" s="11">
        <v>13</v>
      </c>
      <c r="G18" s="11"/>
      <c r="H18" s="11"/>
      <c r="I18" s="11">
        <f t="shared" si="0"/>
        <v>4</v>
      </c>
      <c r="J18" s="11"/>
      <c r="K18" s="11">
        <v>0</v>
      </c>
      <c r="L18" s="12">
        <v>0</v>
      </c>
      <c r="M18" s="11">
        <v>62.64</v>
      </c>
      <c r="N18" s="13">
        <v>0.76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3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3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3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3">
      <c r="A22" s="15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3">
      <c r="A23" s="15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3">
      <c r="A24" s="15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3">
      <c r="A25" s="15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3">
      <c r="A26" s="15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3">
      <c r="A27" s="15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thickBot="1" x14ac:dyDescent="0.35">
      <c r="A28" s="16" t="s">
        <v>26</v>
      </c>
      <c r="B28" s="17"/>
      <c r="C28" s="17"/>
      <c r="D28" s="17"/>
      <c r="E28" s="17">
        <f>SUM(E14:E27)</f>
        <v>78</v>
      </c>
      <c r="F28" s="17">
        <f t="shared" ref="F28:K28" si="1">SUM(F14:F27)</f>
        <v>57</v>
      </c>
      <c r="G28" s="17">
        <f t="shared" si="1"/>
        <v>0</v>
      </c>
      <c r="H28" s="17">
        <f t="shared" si="1"/>
        <v>0</v>
      </c>
      <c r="I28" s="17">
        <f t="shared" si="1"/>
        <v>21</v>
      </c>
      <c r="J28" s="17">
        <f t="shared" si="1"/>
        <v>0</v>
      </c>
      <c r="K28" s="17">
        <f t="shared" si="1"/>
        <v>0</v>
      </c>
      <c r="L28" s="22">
        <f>K28/E28</f>
        <v>0</v>
      </c>
      <c r="M28" s="17">
        <f>AVERAGE(M15:M27)</f>
        <v>58.33</v>
      </c>
      <c r="N28" s="22">
        <f>AVERAGE(N15:N27)</f>
        <v>0.73249999999999993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3">
      <c r="A30" s="28" t="s">
        <v>27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">
      <c r="A33" s="1"/>
      <c r="B33" s="29" t="s">
        <v>28</v>
      </c>
      <c r="C33" s="27"/>
      <c r="D33" s="27"/>
      <c r="E33" s="1"/>
      <c r="F33" s="1"/>
      <c r="G33" s="30" t="s">
        <v>29</v>
      </c>
      <c r="H33" s="27"/>
      <c r="I33" s="27"/>
      <c r="J33" s="27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3">
      <c r="A34" s="1"/>
      <c r="B34" s="31"/>
      <c r="C34" s="32"/>
      <c r="D34" s="32"/>
      <c r="E34" s="1"/>
      <c r="F34" s="1"/>
      <c r="G34" s="33"/>
      <c r="H34" s="32"/>
      <c r="I34" s="32"/>
      <c r="J34" s="3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3">
      <c r="A35" s="34" t="s">
        <v>30</v>
      </c>
      <c r="B35" s="27"/>
      <c r="C35" s="8"/>
      <c r="D35" s="1"/>
      <c r="E35" s="34"/>
      <c r="F35" s="27"/>
      <c r="G35" s="27"/>
      <c r="H35" s="2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3">
      <c r="A37" s="1"/>
      <c r="B37" s="25" t="str">
        <f>B10</f>
        <v>MASI ENEIDA YAZMIN HONORATO RODRIGUEZ</v>
      </c>
      <c r="C37" s="26"/>
      <c r="D37" s="26"/>
      <c r="E37" s="21"/>
      <c r="F37" s="21"/>
      <c r="G37" s="25" t="s">
        <v>40</v>
      </c>
      <c r="H37" s="27"/>
      <c r="I37" s="27"/>
      <c r="J37" s="27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opLeftCell="A2" workbookViewId="0">
      <selection activeCell="E17" sqref="E17"/>
    </sheetView>
  </sheetViews>
  <sheetFormatPr baseColWidth="10" defaultColWidth="14.44140625" defaultRowHeight="15" customHeight="1" x14ac:dyDescent="0.3"/>
  <cols>
    <col min="1" max="1" width="38.5546875" customWidth="1"/>
    <col min="2" max="2" width="4.6640625" customWidth="1"/>
    <col min="3" max="3" width="5.5546875" customWidth="1"/>
    <col min="4" max="4" width="21.88671875" customWidth="1"/>
    <col min="5" max="5" width="9.44140625" customWidth="1"/>
    <col min="6" max="12" width="7.5546875" customWidth="1"/>
    <col min="13" max="26" width="11.44140625" customWidth="1"/>
  </cols>
  <sheetData>
    <row r="1" spans="1:26" ht="62.25" customHeight="1" x14ac:dyDescent="0.3">
      <c r="A1" s="1"/>
      <c r="B1" s="45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">
      <c r="A3" s="30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">
      <c r="A5" s="30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">
      <c r="A6" s="46" t="s">
        <v>3</v>
      </c>
      <c r="B6" s="27"/>
      <c r="C6" s="27"/>
      <c r="D6" s="27"/>
      <c r="E6" s="47" t="s">
        <v>4</v>
      </c>
      <c r="F6" s="32"/>
      <c r="G6" s="32"/>
      <c r="H6" s="32"/>
      <c r="I6" s="32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">
      <c r="A8" s="4" t="s">
        <v>5</v>
      </c>
      <c r="B8" s="33" t="s">
        <v>37</v>
      </c>
      <c r="C8" s="32"/>
      <c r="D8" s="6" t="s">
        <v>6</v>
      </c>
      <c r="E8" s="5">
        <f>'1'!E8</f>
        <v>5</v>
      </c>
      <c r="G8" s="4" t="s">
        <v>7</v>
      </c>
      <c r="H8" s="5">
        <v>3</v>
      </c>
      <c r="I8" s="42" t="s">
        <v>8</v>
      </c>
      <c r="J8" s="27"/>
      <c r="K8" s="27"/>
      <c r="L8" s="33" t="str">
        <f>'1'!L8</f>
        <v>FEB-JUN 25</v>
      </c>
      <c r="M8" s="32"/>
      <c r="N8" s="32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">
      <c r="A10" s="4" t="s">
        <v>31</v>
      </c>
      <c r="B10" s="33" t="str">
        <f>'1'!B10</f>
        <v>MASI ENEIDA YAZMIN HONORATO RODRIGUEZ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">
      <c r="A12" s="35" t="s">
        <v>10</v>
      </c>
      <c r="B12" s="37" t="s">
        <v>11</v>
      </c>
      <c r="C12" s="37" t="s">
        <v>12</v>
      </c>
      <c r="D12" s="39" t="s">
        <v>13</v>
      </c>
      <c r="E12" s="39" t="s">
        <v>14</v>
      </c>
      <c r="F12" s="43" t="s">
        <v>15</v>
      </c>
      <c r="G12" s="44"/>
      <c r="H12" s="39" t="s">
        <v>16</v>
      </c>
      <c r="I12" s="39" t="s">
        <v>17</v>
      </c>
      <c r="J12" s="39" t="s">
        <v>18</v>
      </c>
      <c r="K12" s="39" t="s">
        <v>19</v>
      </c>
      <c r="L12" s="39" t="s">
        <v>20</v>
      </c>
      <c r="M12" s="39" t="s">
        <v>21</v>
      </c>
      <c r="N12" s="40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">
      <c r="A13" s="36"/>
      <c r="B13" s="38"/>
      <c r="C13" s="38"/>
      <c r="D13" s="38"/>
      <c r="E13" s="38"/>
      <c r="F13" s="9" t="s">
        <v>23</v>
      </c>
      <c r="G13" s="9" t="s">
        <v>24</v>
      </c>
      <c r="H13" s="38"/>
      <c r="I13" s="38"/>
      <c r="J13" s="38"/>
      <c r="K13" s="38"/>
      <c r="L13" s="38"/>
      <c r="M13" s="38"/>
      <c r="N13" s="4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9.25" customHeight="1" x14ac:dyDescent="0.3">
      <c r="A14" s="11" t="s">
        <v>41</v>
      </c>
      <c r="B14" s="11"/>
      <c r="C14" s="11" t="str">
        <f>'1'!C14</f>
        <v>804IN</v>
      </c>
      <c r="D14" s="11" t="str">
        <f>'1'!D14</f>
        <v>ISIC</v>
      </c>
      <c r="E14" s="11">
        <f>'1'!E14</f>
        <v>13</v>
      </c>
      <c r="F14" s="11"/>
      <c r="G14" s="11"/>
      <c r="H14" s="12"/>
      <c r="I14" s="11"/>
      <c r="J14" s="12"/>
      <c r="K14" s="11"/>
      <c r="L14" s="12"/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3">
      <c r="A15" s="11" t="str">
        <f>'1'!A15</f>
        <v>FUNDAMENTOS DE BASE DE DATOS</v>
      </c>
      <c r="B15" s="11"/>
      <c r="C15" s="11" t="str">
        <f>'1'!C15</f>
        <v>404A</v>
      </c>
      <c r="D15" s="11" t="str">
        <f>'1'!D15</f>
        <v>ISIC</v>
      </c>
      <c r="E15" s="11">
        <f>'1'!E15</f>
        <v>25</v>
      </c>
      <c r="F15" s="11"/>
      <c r="G15" s="11"/>
      <c r="H15" s="12"/>
      <c r="I15" s="11"/>
      <c r="J15" s="12"/>
      <c r="K15" s="11"/>
      <c r="L15" s="12"/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3">
      <c r="A16" s="11" t="str">
        <f>'1'!A16</f>
        <v>LENGUAJES Y AUTOMATAS II</v>
      </c>
      <c r="B16" s="11"/>
      <c r="C16" s="11" t="str">
        <f>'1'!C16</f>
        <v>604A</v>
      </c>
      <c r="D16" s="11" t="str">
        <f>'1'!D16</f>
        <v>ISIC</v>
      </c>
      <c r="E16" s="11">
        <f>'1'!E16</f>
        <v>13</v>
      </c>
      <c r="F16" s="11"/>
      <c r="G16" s="11"/>
      <c r="H16" s="12"/>
      <c r="I16" s="11"/>
      <c r="J16" s="12"/>
      <c r="K16" s="11"/>
      <c r="L16" s="12"/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3">
      <c r="A17" s="11" t="str">
        <f>'1'!A17</f>
        <v>LENGUAJES Y AUTOMATAS II</v>
      </c>
      <c r="B17" s="11"/>
      <c r="C17" s="11" t="str">
        <f>'1'!C17</f>
        <v>604B</v>
      </c>
      <c r="D17" s="11" t="str">
        <f>'1'!D17</f>
        <v>ISIC</v>
      </c>
      <c r="E17" s="11">
        <f>'1'!E17</f>
        <v>10</v>
      </c>
      <c r="F17" s="11"/>
      <c r="G17" s="11"/>
      <c r="H17" s="12"/>
      <c r="I17" s="11"/>
      <c r="J17" s="12"/>
      <c r="K17" s="11"/>
      <c r="L17" s="12"/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3">
      <c r="A18" s="11" t="str">
        <f>'1'!A18</f>
        <v>FUNDAMENTOS DE BASE DE DATOS</v>
      </c>
      <c r="B18" s="11"/>
      <c r="C18" s="11" t="str">
        <f>'1'!C18</f>
        <v>404 B</v>
      </c>
      <c r="D18" s="11" t="str">
        <f>'1'!D18</f>
        <v>ISIC</v>
      </c>
      <c r="E18" s="11">
        <v>26</v>
      </c>
      <c r="F18" s="11"/>
      <c r="G18" s="11"/>
      <c r="H18" s="12"/>
      <c r="I18" s="11"/>
      <c r="J18" s="12"/>
      <c r="K18" s="11"/>
      <c r="L18" s="12"/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3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3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3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3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3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3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3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3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3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3">
      <c r="A28" s="16" t="s">
        <v>26</v>
      </c>
      <c r="B28" s="17"/>
      <c r="C28" s="17"/>
      <c r="D28" s="17"/>
      <c r="E28" s="17">
        <f>AVERAGE(E14:E17)</f>
        <v>15.25</v>
      </c>
      <c r="F28" s="17">
        <f t="shared" ref="F28:J28" si="0">SUM(F14:F17)</f>
        <v>0</v>
      </c>
      <c r="G28" s="17">
        <f t="shared" si="0"/>
        <v>0</v>
      </c>
      <c r="H28" s="17">
        <f t="shared" si="0"/>
        <v>0</v>
      </c>
      <c r="I28" s="17">
        <f t="shared" si="0"/>
        <v>0</v>
      </c>
      <c r="J28" s="17">
        <f t="shared" si="0"/>
        <v>0</v>
      </c>
      <c r="K28" s="17">
        <f>SUM(K14:K19)</f>
        <v>0</v>
      </c>
      <c r="L28" s="17">
        <f>SUM(L14:L19)</f>
        <v>0</v>
      </c>
      <c r="M28" s="24" t="e">
        <f>AVERAGE(M14:M19)</f>
        <v>#DIV/0!</v>
      </c>
      <c r="N28" s="23" t="e">
        <f>AVERAGE(N14:N19)</f>
        <v>#DIV/0!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3">
      <c r="A30" s="28" t="s">
        <v>27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">
      <c r="A33" s="1"/>
      <c r="B33" s="29" t="s">
        <v>28</v>
      </c>
      <c r="C33" s="27"/>
      <c r="D33" s="27"/>
      <c r="E33" s="1"/>
      <c r="F33" s="1"/>
      <c r="G33" s="30" t="s">
        <v>29</v>
      </c>
      <c r="H33" s="27"/>
      <c r="I33" s="27"/>
      <c r="J33" s="27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3">
      <c r="A34" s="1"/>
      <c r="B34" s="31"/>
      <c r="C34" s="32"/>
      <c r="D34" s="32"/>
      <c r="E34" s="1"/>
      <c r="F34" s="1"/>
      <c r="G34" s="33"/>
      <c r="H34" s="32"/>
      <c r="I34" s="32"/>
      <c r="J34" s="3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3">
      <c r="A35" s="34" t="s">
        <v>30</v>
      </c>
      <c r="B35" s="27"/>
      <c r="C35" s="8"/>
      <c r="D35" s="1"/>
      <c r="E35" s="34"/>
      <c r="F35" s="27"/>
      <c r="G35" s="27"/>
      <c r="H35" s="2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3">
      <c r="A37" s="1"/>
      <c r="B37" s="48" t="str">
        <f>B10</f>
        <v>MASI ENEIDA YAZMIN HONORATO RODRIGUEZ</v>
      </c>
      <c r="C37" s="27"/>
      <c r="D37" s="27"/>
      <c r="E37" s="21"/>
      <c r="F37" s="21"/>
      <c r="G37" s="25" t="s">
        <v>40</v>
      </c>
      <c r="H37" s="27"/>
      <c r="I37" s="27"/>
      <c r="J37" s="27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selection activeCell="G37" sqref="G37:J37"/>
    </sheetView>
  </sheetViews>
  <sheetFormatPr baseColWidth="10" defaultColWidth="14.44140625" defaultRowHeight="15" customHeight="1" x14ac:dyDescent="0.3"/>
  <cols>
    <col min="1" max="1" width="38.5546875" customWidth="1"/>
    <col min="2" max="2" width="4.6640625" customWidth="1"/>
    <col min="3" max="3" width="5.5546875" customWidth="1"/>
    <col min="4" max="4" width="21.88671875" customWidth="1"/>
    <col min="5" max="5" width="9.44140625" customWidth="1"/>
    <col min="6" max="12" width="7.5546875" customWidth="1"/>
    <col min="13" max="26" width="11.44140625" customWidth="1"/>
  </cols>
  <sheetData>
    <row r="1" spans="1:26" ht="62.25" customHeight="1" x14ac:dyDescent="0.3">
      <c r="A1" s="1"/>
      <c r="B1" s="45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">
      <c r="A3" s="30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">
      <c r="A5" s="30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">
      <c r="A6" s="46" t="s">
        <v>3</v>
      </c>
      <c r="B6" s="27"/>
      <c r="C6" s="27"/>
      <c r="D6" s="27"/>
      <c r="E6" s="47" t="s">
        <v>32</v>
      </c>
      <c r="F6" s="32"/>
      <c r="G6" s="32"/>
      <c r="H6" s="32"/>
      <c r="I6" s="32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">
      <c r="A8" s="4" t="s">
        <v>5</v>
      </c>
      <c r="B8" s="33" t="s">
        <v>38</v>
      </c>
      <c r="C8" s="32"/>
      <c r="D8" s="6" t="s">
        <v>6</v>
      </c>
      <c r="E8" s="5">
        <f>'1'!E8</f>
        <v>5</v>
      </c>
      <c r="G8" s="4" t="s">
        <v>7</v>
      </c>
      <c r="H8" s="5">
        <f>'1'!H8</f>
        <v>3</v>
      </c>
      <c r="I8" s="42" t="s">
        <v>8</v>
      </c>
      <c r="J8" s="27"/>
      <c r="K8" s="27"/>
      <c r="L8" s="33" t="str">
        <f>'1'!L8</f>
        <v>FEB-JUN 25</v>
      </c>
      <c r="M8" s="32"/>
      <c r="N8" s="32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">
      <c r="A10" s="4" t="s">
        <v>31</v>
      </c>
      <c r="B10" s="33" t="str">
        <f>'1'!B10</f>
        <v>MASI ENEIDA YAZMIN HONORATO RODRIGUEZ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">
      <c r="A12" s="35" t="s">
        <v>10</v>
      </c>
      <c r="B12" s="37" t="s">
        <v>11</v>
      </c>
      <c r="C12" s="37" t="s">
        <v>12</v>
      </c>
      <c r="D12" s="39" t="s">
        <v>13</v>
      </c>
      <c r="E12" s="39" t="s">
        <v>14</v>
      </c>
      <c r="F12" s="43" t="s">
        <v>15</v>
      </c>
      <c r="G12" s="44"/>
      <c r="H12" s="39" t="s">
        <v>16</v>
      </c>
      <c r="I12" s="39" t="s">
        <v>17</v>
      </c>
      <c r="J12" s="39" t="s">
        <v>18</v>
      </c>
      <c r="K12" s="39" t="s">
        <v>19</v>
      </c>
      <c r="L12" s="39" t="s">
        <v>20</v>
      </c>
      <c r="M12" s="39" t="s">
        <v>21</v>
      </c>
      <c r="N12" s="40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">
      <c r="A13" s="36"/>
      <c r="B13" s="38"/>
      <c r="C13" s="38"/>
      <c r="D13" s="38"/>
      <c r="E13" s="38"/>
      <c r="F13" s="9" t="s">
        <v>23</v>
      </c>
      <c r="G13" s="9" t="s">
        <v>24</v>
      </c>
      <c r="H13" s="38"/>
      <c r="I13" s="38"/>
      <c r="J13" s="38"/>
      <c r="K13" s="38"/>
      <c r="L13" s="38"/>
      <c r="M13" s="38"/>
      <c r="N13" s="4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">
      <c r="A14" s="11" t="str">
        <f>'1'!A14</f>
        <v>MINERIA DE DATOS</v>
      </c>
      <c r="B14" s="11"/>
      <c r="C14" s="11" t="str">
        <f>'1'!C14</f>
        <v>804IN</v>
      </c>
      <c r="D14" s="11" t="str">
        <f>'1'!D14</f>
        <v>ISIC</v>
      </c>
      <c r="E14" s="11">
        <f>'1'!E14</f>
        <v>13</v>
      </c>
      <c r="F14" s="11"/>
      <c r="G14" s="11"/>
      <c r="H14" s="12"/>
      <c r="I14" s="11">
        <f t="shared" ref="I14:I17" si="0">(E14-SUM(F14:G14))-K14</f>
        <v>13</v>
      </c>
      <c r="J14" s="12"/>
      <c r="K14" s="11"/>
      <c r="L14" s="12"/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3">
      <c r="A15" s="11" t="str">
        <f>'1'!A15</f>
        <v>FUNDAMENTOS DE BASE DE DATOS</v>
      </c>
      <c r="B15" s="11"/>
      <c r="C15" s="11" t="str">
        <f>'1'!C15</f>
        <v>404A</v>
      </c>
      <c r="D15" s="11" t="str">
        <f>'1'!D15</f>
        <v>ISIC</v>
      </c>
      <c r="E15" s="11">
        <f>'1'!E15</f>
        <v>25</v>
      </c>
      <c r="F15" s="11"/>
      <c r="G15" s="11"/>
      <c r="H15" s="12"/>
      <c r="I15" s="11">
        <f t="shared" si="0"/>
        <v>25</v>
      </c>
      <c r="J15" s="12"/>
      <c r="K15" s="11"/>
      <c r="L15" s="12"/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3">
      <c r="A16" s="11" t="str">
        <f>'1'!A16</f>
        <v>LENGUAJES Y AUTOMATAS II</v>
      </c>
      <c r="B16" s="11"/>
      <c r="C16" s="11" t="str">
        <f>'1'!C16</f>
        <v>604A</v>
      </c>
      <c r="D16" s="11" t="str">
        <f>'1'!D16</f>
        <v>ISIC</v>
      </c>
      <c r="E16" s="11">
        <f>'1'!E16</f>
        <v>13</v>
      </c>
      <c r="F16" s="11"/>
      <c r="G16" s="11"/>
      <c r="H16" s="12"/>
      <c r="I16" s="11">
        <f t="shared" si="0"/>
        <v>13</v>
      </c>
      <c r="J16" s="12"/>
      <c r="K16" s="11"/>
      <c r="L16" s="12"/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3">
      <c r="A17" s="11" t="str">
        <f>'1'!A17</f>
        <v>LENGUAJES Y AUTOMATAS II</v>
      </c>
      <c r="B17" s="11"/>
      <c r="C17" s="11" t="str">
        <f>'1'!C17</f>
        <v>604B</v>
      </c>
      <c r="D17" s="11" t="str">
        <f>'1'!D17</f>
        <v>ISIC</v>
      </c>
      <c r="E17" s="11">
        <f>'1'!E17</f>
        <v>10</v>
      </c>
      <c r="F17" s="11"/>
      <c r="G17" s="11"/>
      <c r="H17" s="12"/>
      <c r="I17" s="11">
        <f t="shared" si="0"/>
        <v>10</v>
      </c>
      <c r="J17" s="12"/>
      <c r="K17" s="11"/>
      <c r="L17" s="12"/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3">
      <c r="A18" s="11" t="str">
        <f>'1'!A18</f>
        <v>FUNDAMENTOS DE BASE DE DATOS</v>
      </c>
      <c r="B18" s="11"/>
      <c r="C18" s="11" t="str">
        <f>'1'!C18</f>
        <v>404 B</v>
      </c>
      <c r="D18" s="11" t="str">
        <f>'1'!D18</f>
        <v>ISIC</v>
      </c>
      <c r="E18" s="11">
        <f>'1'!E18</f>
        <v>17</v>
      </c>
      <c r="F18" s="11"/>
      <c r="G18" s="11"/>
      <c r="H18" s="12"/>
      <c r="I18" s="11"/>
      <c r="J18" s="12"/>
      <c r="K18" s="11"/>
      <c r="L18" s="12"/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3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3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3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3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3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3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3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3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3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3">
      <c r="A28" s="16" t="s">
        <v>26</v>
      </c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3">
      <c r="A30" s="28" t="s">
        <v>27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">
      <c r="A33" s="1"/>
      <c r="B33" s="29" t="s">
        <v>28</v>
      </c>
      <c r="C33" s="27"/>
      <c r="D33" s="27"/>
      <c r="E33" s="1"/>
      <c r="F33" s="1"/>
      <c r="G33" s="30" t="s">
        <v>29</v>
      </c>
      <c r="H33" s="27"/>
      <c r="I33" s="27"/>
      <c r="J33" s="27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3">
      <c r="A34" s="1"/>
      <c r="B34" s="31"/>
      <c r="C34" s="32"/>
      <c r="D34" s="32"/>
      <c r="E34" s="1"/>
      <c r="F34" s="1"/>
      <c r="G34" s="33"/>
      <c r="H34" s="32"/>
      <c r="I34" s="32"/>
      <c r="J34" s="3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3">
      <c r="A35" s="34" t="s">
        <v>30</v>
      </c>
      <c r="B35" s="27"/>
      <c r="C35" s="8"/>
      <c r="D35" s="1"/>
      <c r="E35" s="34"/>
      <c r="F35" s="27"/>
      <c r="G35" s="27"/>
      <c r="H35" s="2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3">
      <c r="A37" s="1"/>
      <c r="B37" s="48" t="str">
        <f>B10</f>
        <v>MASI ENEIDA YAZMIN HONORATO RODRIGUEZ</v>
      </c>
      <c r="C37" s="27"/>
      <c r="D37" s="27"/>
      <c r="E37" s="21"/>
      <c r="F37" s="21"/>
      <c r="G37" s="25" t="s">
        <v>40</v>
      </c>
      <c r="H37" s="27"/>
      <c r="I37" s="27"/>
      <c r="J37" s="27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topLeftCell="A34" workbookViewId="0">
      <selection activeCell="G37" sqref="G37:J37"/>
    </sheetView>
  </sheetViews>
  <sheetFormatPr baseColWidth="10" defaultColWidth="14.44140625" defaultRowHeight="15" customHeight="1" x14ac:dyDescent="0.3"/>
  <cols>
    <col min="1" max="1" width="38.5546875" customWidth="1"/>
    <col min="2" max="2" width="4.6640625" customWidth="1"/>
    <col min="3" max="3" width="5.5546875" customWidth="1"/>
    <col min="4" max="4" width="21.88671875" customWidth="1"/>
    <col min="5" max="5" width="9.44140625" customWidth="1"/>
    <col min="6" max="12" width="7.5546875" customWidth="1"/>
    <col min="13" max="26" width="11.44140625" customWidth="1"/>
  </cols>
  <sheetData>
    <row r="1" spans="1:26" ht="62.25" customHeight="1" x14ac:dyDescent="0.3">
      <c r="A1" s="1"/>
      <c r="B1" s="45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">
      <c r="A3" s="30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">
      <c r="A5" s="30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">
      <c r="A6" s="46" t="s">
        <v>3</v>
      </c>
      <c r="B6" s="27"/>
      <c r="C6" s="27"/>
      <c r="D6" s="27"/>
      <c r="E6" s="47" t="s">
        <v>32</v>
      </c>
      <c r="F6" s="32"/>
      <c r="G6" s="32"/>
      <c r="H6" s="32"/>
      <c r="I6" s="32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">
      <c r="A8" s="4" t="s">
        <v>5</v>
      </c>
      <c r="B8" s="33" t="s">
        <v>39</v>
      </c>
      <c r="C8" s="32"/>
      <c r="D8" s="6" t="s">
        <v>6</v>
      </c>
      <c r="E8" s="5">
        <f>'1'!E8</f>
        <v>5</v>
      </c>
      <c r="G8" s="4" t="s">
        <v>7</v>
      </c>
      <c r="H8" s="5">
        <f>'1'!H8</f>
        <v>3</v>
      </c>
      <c r="I8" s="42" t="s">
        <v>8</v>
      </c>
      <c r="J8" s="27"/>
      <c r="K8" s="27"/>
      <c r="L8" s="33" t="str">
        <f>'1'!L8</f>
        <v>FEB-JUN 25</v>
      </c>
      <c r="M8" s="32"/>
      <c r="N8" s="32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">
      <c r="A10" s="4" t="s">
        <v>31</v>
      </c>
      <c r="B10" s="33" t="str">
        <f>'1'!B10</f>
        <v>MASI ENEIDA YAZMIN HONORATO RODRIGUEZ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">
      <c r="A12" s="35" t="s">
        <v>10</v>
      </c>
      <c r="B12" s="37" t="s">
        <v>11</v>
      </c>
      <c r="C12" s="37" t="s">
        <v>12</v>
      </c>
      <c r="D12" s="39" t="s">
        <v>13</v>
      </c>
      <c r="E12" s="39" t="s">
        <v>14</v>
      </c>
      <c r="F12" s="43" t="s">
        <v>15</v>
      </c>
      <c r="G12" s="44"/>
      <c r="H12" s="39" t="s">
        <v>16</v>
      </c>
      <c r="I12" s="39" t="s">
        <v>17</v>
      </c>
      <c r="J12" s="39" t="s">
        <v>18</v>
      </c>
      <c r="K12" s="39" t="s">
        <v>19</v>
      </c>
      <c r="L12" s="39" t="s">
        <v>20</v>
      </c>
      <c r="M12" s="39" t="s">
        <v>21</v>
      </c>
      <c r="N12" s="40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">
      <c r="A13" s="36"/>
      <c r="B13" s="38"/>
      <c r="C13" s="38"/>
      <c r="D13" s="38"/>
      <c r="E13" s="38"/>
      <c r="F13" s="9" t="s">
        <v>23</v>
      </c>
      <c r="G13" s="9" t="s">
        <v>24</v>
      </c>
      <c r="H13" s="38"/>
      <c r="I13" s="38"/>
      <c r="J13" s="38"/>
      <c r="K13" s="38"/>
      <c r="L13" s="38"/>
      <c r="M13" s="38"/>
      <c r="N13" s="4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">
      <c r="A14" s="11" t="str">
        <f>'1'!A14</f>
        <v>MINERIA DE DATOS</v>
      </c>
      <c r="B14" s="11"/>
      <c r="C14" s="11" t="str">
        <f>'1'!C14</f>
        <v>804IN</v>
      </c>
      <c r="D14" s="11" t="str">
        <f>'1'!D14</f>
        <v>ISIC</v>
      </c>
      <c r="E14" s="11">
        <f>'1'!E14</f>
        <v>13</v>
      </c>
      <c r="F14" s="11"/>
      <c r="G14" s="11"/>
      <c r="H14" s="12"/>
      <c r="I14" s="11">
        <f t="shared" ref="I14:I17" si="0">(E14-SUM(F14:G14))-K14</f>
        <v>13</v>
      </c>
      <c r="J14" s="12"/>
      <c r="K14" s="11"/>
      <c r="L14" s="12"/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3">
      <c r="A15" s="11" t="str">
        <f>'1'!A15</f>
        <v>FUNDAMENTOS DE BASE DE DATOS</v>
      </c>
      <c r="B15" s="11"/>
      <c r="C15" s="11" t="str">
        <f>'1'!C15</f>
        <v>404A</v>
      </c>
      <c r="D15" s="11" t="str">
        <f>'1'!D15</f>
        <v>ISIC</v>
      </c>
      <c r="E15" s="11">
        <f>'1'!E15</f>
        <v>25</v>
      </c>
      <c r="F15" s="11"/>
      <c r="G15" s="11"/>
      <c r="H15" s="12"/>
      <c r="I15" s="11">
        <f t="shared" si="0"/>
        <v>25</v>
      </c>
      <c r="J15" s="12"/>
      <c r="K15" s="11"/>
      <c r="L15" s="12"/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3">
      <c r="A16" s="11" t="str">
        <f>'1'!A16</f>
        <v>LENGUAJES Y AUTOMATAS II</v>
      </c>
      <c r="B16" s="11"/>
      <c r="C16" s="11" t="str">
        <f>'1'!C16</f>
        <v>604A</v>
      </c>
      <c r="D16" s="11" t="str">
        <f>'1'!D16</f>
        <v>ISIC</v>
      </c>
      <c r="E16" s="11">
        <f>'1'!E16</f>
        <v>13</v>
      </c>
      <c r="F16" s="11"/>
      <c r="G16" s="11"/>
      <c r="H16" s="12"/>
      <c r="I16" s="11">
        <f t="shared" si="0"/>
        <v>13</v>
      </c>
      <c r="J16" s="12"/>
      <c r="K16" s="11"/>
      <c r="L16" s="12"/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3">
      <c r="A17" s="11" t="str">
        <f>'1'!A17</f>
        <v>LENGUAJES Y AUTOMATAS II</v>
      </c>
      <c r="B17" s="11"/>
      <c r="C17" s="11" t="str">
        <f>'1'!C17</f>
        <v>604B</v>
      </c>
      <c r="D17" s="11" t="str">
        <f>'1'!D17</f>
        <v>ISIC</v>
      </c>
      <c r="E17" s="11">
        <f>'1'!E17</f>
        <v>10</v>
      </c>
      <c r="F17" s="11"/>
      <c r="G17" s="11"/>
      <c r="H17" s="12"/>
      <c r="I17" s="11">
        <f t="shared" si="0"/>
        <v>10</v>
      </c>
      <c r="J17" s="12"/>
      <c r="K17" s="11"/>
      <c r="L17" s="12"/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3">
      <c r="A18" s="11" t="str">
        <f>'1'!A18</f>
        <v>FUNDAMENTOS DE BASE DE DATOS</v>
      </c>
      <c r="B18" s="11"/>
      <c r="C18" s="11" t="str">
        <f>'1'!C18</f>
        <v>404 B</v>
      </c>
      <c r="D18" s="11" t="str">
        <f>'1'!D18</f>
        <v>ISIC</v>
      </c>
      <c r="E18" s="11">
        <f>'1'!E18</f>
        <v>17</v>
      </c>
      <c r="F18" s="11"/>
      <c r="G18" s="11"/>
      <c r="H18" s="12"/>
      <c r="I18" s="11"/>
      <c r="J18" s="12"/>
      <c r="K18" s="11"/>
      <c r="L18" s="12"/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3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3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3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3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3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3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3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3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3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3">
      <c r="A28" s="16" t="s">
        <v>26</v>
      </c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3">
      <c r="A30" s="28" t="s">
        <v>27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">
      <c r="A33" s="1"/>
      <c r="B33" s="29" t="s">
        <v>28</v>
      </c>
      <c r="C33" s="27"/>
      <c r="D33" s="27"/>
      <c r="E33" s="1"/>
      <c r="F33" s="1"/>
      <c r="G33" s="30" t="s">
        <v>29</v>
      </c>
      <c r="H33" s="27"/>
      <c r="I33" s="27"/>
      <c r="J33" s="27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3">
      <c r="A34" s="1"/>
      <c r="B34" s="31"/>
      <c r="C34" s="32"/>
      <c r="D34" s="32"/>
      <c r="E34" s="1"/>
      <c r="F34" s="1"/>
      <c r="G34" s="33"/>
      <c r="H34" s="32"/>
      <c r="I34" s="32"/>
      <c r="J34" s="3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3">
      <c r="A35" s="34" t="s">
        <v>30</v>
      </c>
      <c r="B35" s="27"/>
      <c r="C35" s="8"/>
      <c r="D35" s="1"/>
      <c r="E35" s="34"/>
      <c r="F35" s="27"/>
      <c r="G35" s="27"/>
      <c r="H35" s="2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3">
      <c r="A37" s="1"/>
      <c r="B37" s="48" t="str">
        <f>B10</f>
        <v>MASI ENEIDA YAZMIN HONORATO RODRIGUEZ</v>
      </c>
      <c r="C37" s="27"/>
      <c r="D37" s="27"/>
      <c r="E37" s="21"/>
      <c r="F37" s="21"/>
      <c r="G37" s="25" t="s">
        <v>40</v>
      </c>
      <c r="H37" s="27"/>
      <c r="I37" s="27"/>
      <c r="J37" s="27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>
      <selection activeCell="G37" sqref="G37:J37"/>
    </sheetView>
  </sheetViews>
  <sheetFormatPr baseColWidth="10" defaultColWidth="14.44140625" defaultRowHeight="15" customHeight="1" x14ac:dyDescent="0.3"/>
  <cols>
    <col min="1" max="1" width="38.5546875" customWidth="1"/>
    <col min="2" max="2" width="4.6640625" customWidth="1"/>
    <col min="3" max="3" width="5.5546875" customWidth="1"/>
    <col min="4" max="4" width="21.88671875" customWidth="1"/>
    <col min="5" max="5" width="9.44140625" customWidth="1"/>
    <col min="6" max="12" width="7.5546875" customWidth="1"/>
    <col min="13" max="26" width="11.44140625" customWidth="1"/>
  </cols>
  <sheetData>
    <row r="1" spans="1:26" ht="62.25" customHeight="1" x14ac:dyDescent="0.3">
      <c r="A1" s="1"/>
      <c r="B1" s="45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">
      <c r="A3" s="30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">
      <c r="A5" s="30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">
      <c r="A6" s="46" t="s">
        <v>3</v>
      </c>
      <c r="B6" s="27"/>
      <c r="C6" s="27"/>
      <c r="D6" s="27"/>
      <c r="E6" s="47" t="s">
        <v>32</v>
      </c>
      <c r="F6" s="32"/>
      <c r="G6" s="32"/>
      <c r="H6" s="32"/>
      <c r="I6" s="32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">
      <c r="A8" s="4" t="s">
        <v>5</v>
      </c>
      <c r="B8" s="33" t="s">
        <v>33</v>
      </c>
      <c r="C8" s="32"/>
      <c r="D8" s="6" t="s">
        <v>6</v>
      </c>
      <c r="E8" s="5">
        <f>'1'!E8</f>
        <v>5</v>
      </c>
      <c r="G8" s="4" t="s">
        <v>7</v>
      </c>
      <c r="H8" s="5">
        <f>'1'!H8</f>
        <v>3</v>
      </c>
      <c r="I8" s="42" t="s">
        <v>8</v>
      </c>
      <c r="J8" s="27"/>
      <c r="K8" s="27"/>
      <c r="L8" s="33" t="str">
        <f>'1'!L8</f>
        <v>FEB-JUN 25</v>
      </c>
      <c r="M8" s="32"/>
      <c r="N8" s="32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">
      <c r="A10" s="4" t="s">
        <v>31</v>
      </c>
      <c r="B10" s="33" t="str">
        <f>'1'!B10</f>
        <v>MASI ENEIDA YAZMIN HONORATO RODRIGUEZ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">
      <c r="A12" s="35" t="s">
        <v>10</v>
      </c>
      <c r="B12" s="37" t="s">
        <v>11</v>
      </c>
      <c r="C12" s="37" t="s">
        <v>12</v>
      </c>
      <c r="D12" s="39" t="s">
        <v>13</v>
      </c>
      <c r="E12" s="39" t="s">
        <v>14</v>
      </c>
      <c r="F12" s="43" t="s">
        <v>15</v>
      </c>
      <c r="G12" s="44"/>
      <c r="H12" s="39" t="s">
        <v>16</v>
      </c>
      <c r="I12" s="39" t="s">
        <v>17</v>
      </c>
      <c r="J12" s="39" t="s">
        <v>18</v>
      </c>
      <c r="K12" s="39" t="s">
        <v>19</v>
      </c>
      <c r="L12" s="39" t="s">
        <v>20</v>
      </c>
      <c r="M12" s="39" t="s">
        <v>21</v>
      </c>
      <c r="N12" s="40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">
      <c r="A13" s="36"/>
      <c r="B13" s="38"/>
      <c r="C13" s="38"/>
      <c r="D13" s="38"/>
      <c r="E13" s="38"/>
      <c r="F13" s="9" t="s">
        <v>23</v>
      </c>
      <c r="G13" s="9" t="s">
        <v>24</v>
      </c>
      <c r="H13" s="38"/>
      <c r="I13" s="38"/>
      <c r="J13" s="38"/>
      <c r="K13" s="38"/>
      <c r="L13" s="38"/>
      <c r="M13" s="38"/>
      <c r="N13" s="4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">
      <c r="A14" s="11" t="str">
        <f>'1'!A14</f>
        <v>MINERIA DE DATOS</v>
      </c>
      <c r="B14" s="11"/>
      <c r="C14" s="11" t="str">
        <f>'1'!C14</f>
        <v>804IN</v>
      </c>
      <c r="D14" s="11" t="str">
        <f>'1'!D14</f>
        <v>ISIC</v>
      </c>
      <c r="E14" s="11">
        <f>'1'!E14</f>
        <v>13</v>
      </c>
      <c r="F14" s="11"/>
      <c r="G14" s="11"/>
      <c r="H14" s="12">
        <f t="shared" ref="H14:H17" si="0">F14/E14</f>
        <v>0</v>
      </c>
      <c r="I14" s="11">
        <f t="shared" ref="I14:I17" si="1">(E14-SUM(F14:G14))-K14</f>
        <v>13</v>
      </c>
      <c r="J14" s="12">
        <f t="shared" ref="J14:J17" si="2">I14/E14</f>
        <v>1</v>
      </c>
      <c r="K14" s="11"/>
      <c r="L14" s="12">
        <f t="shared" ref="L14:L17" si="3">K14/E14</f>
        <v>0</v>
      </c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3">
      <c r="A15" s="11" t="str">
        <f>'1'!A15</f>
        <v>FUNDAMENTOS DE BASE DE DATOS</v>
      </c>
      <c r="B15" s="11"/>
      <c r="C15" s="11" t="str">
        <f>'1'!C15</f>
        <v>404A</v>
      </c>
      <c r="D15" s="11" t="str">
        <f>'1'!D15</f>
        <v>ISIC</v>
      </c>
      <c r="E15" s="11">
        <f>'1'!E15</f>
        <v>25</v>
      </c>
      <c r="F15" s="11"/>
      <c r="G15" s="11"/>
      <c r="H15" s="12">
        <f t="shared" si="0"/>
        <v>0</v>
      </c>
      <c r="I15" s="11">
        <f t="shared" si="1"/>
        <v>25</v>
      </c>
      <c r="J15" s="12">
        <f t="shared" si="2"/>
        <v>1</v>
      </c>
      <c r="K15" s="11"/>
      <c r="L15" s="12">
        <f t="shared" si="3"/>
        <v>0</v>
      </c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3">
      <c r="A16" s="11" t="str">
        <f>'1'!A16</f>
        <v>LENGUAJES Y AUTOMATAS II</v>
      </c>
      <c r="B16" s="11"/>
      <c r="C16" s="11" t="str">
        <f>'1'!C16</f>
        <v>604A</v>
      </c>
      <c r="D16" s="11" t="str">
        <f>'1'!D16</f>
        <v>ISIC</v>
      </c>
      <c r="E16" s="11">
        <f>'1'!E16</f>
        <v>13</v>
      </c>
      <c r="F16" s="11"/>
      <c r="G16" s="11"/>
      <c r="H16" s="12">
        <f t="shared" si="0"/>
        <v>0</v>
      </c>
      <c r="I16" s="11">
        <f t="shared" si="1"/>
        <v>13</v>
      </c>
      <c r="J16" s="12">
        <f t="shared" si="2"/>
        <v>1</v>
      </c>
      <c r="K16" s="11"/>
      <c r="L16" s="12">
        <f t="shared" si="3"/>
        <v>0</v>
      </c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3">
      <c r="A17" s="11" t="str">
        <f>'1'!A17</f>
        <v>LENGUAJES Y AUTOMATAS II</v>
      </c>
      <c r="B17" s="11"/>
      <c r="C17" s="11" t="str">
        <f>'1'!C17</f>
        <v>604B</v>
      </c>
      <c r="D17" s="11" t="str">
        <f>'1'!D17</f>
        <v>ISIC</v>
      </c>
      <c r="E17" s="11">
        <f>'1'!E17</f>
        <v>10</v>
      </c>
      <c r="F17" s="11"/>
      <c r="G17" s="11"/>
      <c r="H17" s="12">
        <f t="shared" si="0"/>
        <v>0</v>
      </c>
      <c r="I17" s="11">
        <f t="shared" si="1"/>
        <v>10</v>
      </c>
      <c r="J17" s="12">
        <f t="shared" si="2"/>
        <v>1</v>
      </c>
      <c r="K17" s="11"/>
      <c r="L17" s="12">
        <f t="shared" si="3"/>
        <v>0</v>
      </c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3">
      <c r="A18" s="11" t="str">
        <f>'1'!A18</f>
        <v>FUNDAMENTOS DE BASE DE DATOS</v>
      </c>
      <c r="B18" s="11"/>
      <c r="C18" s="11" t="str">
        <f>'1'!C18</f>
        <v>404 B</v>
      </c>
      <c r="D18" s="11" t="str">
        <f>'1'!D18</f>
        <v>ISIC</v>
      </c>
      <c r="E18" s="11">
        <f>'1'!E18</f>
        <v>17</v>
      </c>
      <c r="F18" s="11"/>
      <c r="G18" s="11"/>
      <c r="H18" s="12"/>
      <c r="I18" s="11"/>
      <c r="J18" s="12"/>
      <c r="K18" s="11"/>
      <c r="L18" s="12"/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3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3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3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3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3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3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3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3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3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3">
      <c r="A28" s="16" t="s">
        <v>26</v>
      </c>
      <c r="B28" s="17" t="s">
        <v>25</v>
      </c>
      <c r="C28" s="17" t="s">
        <v>25</v>
      </c>
      <c r="D28" s="17" t="s">
        <v>25</v>
      </c>
      <c r="E28" s="17">
        <f t="shared" ref="E28:G28" si="4">SUM(E14:E27)</f>
        <v>78</v>
      </c>
      <c r="F28" s="17">
        <f t="shared" si="4"/>
        <v>0</v>
      </c>
      <c r="G28" s="17">
        <f t="shared" si="4"/>
        <v>0</v>
      </c>
      <c r="H28" s="18">
        <f>SUM(F28:G28)/E28</f>
        <v>0</v>
      </c>
      <c r="I28" s="17">
        <f>(E28-SUM(F28:G28))-K28</f>
        <v>78</v>
      </c>
      <c r="J28" s="18">
        <f>I28/E28</f>
        <v>1</v>
      </c>
      <c r="K28" s="17">
        <f>SUM(K14:K27)</f>
        <v>0</v>
      </c>
      <c r="L28" s="18">
        <f>K28/E28</f>
        <v>0</v>
      </c>
      <c r="M28" s="17" t="e">
        <f t="shared" ref="M28:N28" si="5">AVERAGE(M14:M27)</f>
        <v>#DIV/0!</v>
      </c>
      <c r="N28" s="19" t="e">
        <f t="shared" si="5"/>
        <v>#DIV/0!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3">
      <c r="A30" s="28" t="s">
        <v>27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">
      <c r="A33" s="1"/>
      <c r="B33" s="29" t="s">
        <v>28</v>
      </c>
      <c r="C33" s="27"/>
      <c r="D33" s="27"/>
      <c r="E33" s="1"/>
      <c r="F33" s="1"/>
      <c r="G33" s="30" t="s">
        <v>29</v>
      </c>
      <c r="H33" s="27"/>
      <c r="I33" s="27"/>
      <c r="J33" s="27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3">
      <c r="A34" s="1"/>
      <c r="B34" s="31"/>
      <c r="C34" s="32"/>
      <c r="D34" s="32"/>
      <c r="E34" s="1"/>
      <c r="F34" s="1"/>
      <c r="G34" s="33"/>
      <c r="H34" s="32"/>
      <c r="I34" s="32"/>
      <c r="J34" s="3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3">
      <c r="A35" s="34" t="s">
        <v>30</v>
      </c>
      <c r="B35" s="27"/>
      <c r="C35" s="8"/>
      <c r="D35" s="1"/>
      <c r="E35" s="34"/>
      <c r="F35" s="27"/>
      <c r="G35" s="27"/>
      <c r="H35" s="2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3">
      <c r="A37" s="1"/>
      <c r="B37" s="48" t="str">
        <f>B10</f>
        <v>MASI ENEIDA YAZMIN HONORATO RODRIGUEZ</v>
      </c>
      <c r="C37" s="27"/>
      <c r="D37" s="27"/>
      <c r="E37" s="21"/>
      <c r="F37" s="21"/>
      <c r="G37" s="25" t="s">
        <v>40</v>
      </c>
      <c r="H37" s="27"/>
      <c r="I37" s="27"/>
      <c r="J37" s="27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ENEIDA HONORATO</cp:lastModifiedBy>
  <cp:lastPrinted>2022-10-20T01:36:28Z</cp:lastPrinted>
  <dcterms:created xsi:type="dcterms:W3CDTF">2021-11-22T14:45:25Z</dcterms:created>
  <dcterms:modified xsi:type="dcterms:W3CDTF">2025-03-04T20:23:01Z</dcterms:modified>
</cp:coreProperties>
</file>