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2025\FEBRERO-JULIO 2025\DOCENCIA\SEGUNDO\"/>
    </mc:Choice>
  </mc:AlternateContent>
  <xr:revisionPtr revIDLastSave="0" documentId="13_ncr:1_{6B510754-2A59-4FBE-8824-25AFACC9729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2" l="1"/>
  <c r="M28" i="2"/>
  <c r="L28" i="2"/>
  <c r="K28" i="2"/>
  <c r="I15" i="2" l="1"/>
  <c r="I16" i="2"/>
  <c r="I17" i="2"/>
  <c r="I18" i="2"/>
  <c r="I19" i="2"/>
  <c r="I20" i="2"/>
  <c r="I14" i="2"/>
  <c r="A17" i="2"/>
  <c r="I18" i="1"/>
  <c r="I15" i="1"/>
  <c r="I16" i="1"/>
  <c r="I17" i="1"/>
  <c r="I14" i="1"/>
  <c r="E14" i="2"/>
  <c r="D18" i="2"/>
  <c r="C18" i="2"/>
  <c r="A18" i="2"/>
  <c r="F28" i="2"/>
  <c r="G28" i="2"/>
  <c r="H28" i="2"/>
  <c r="J28" i="2"/>
  <c r="M28" i="1" l="1"/>
  <c r="N28" i="1"/>
  <c r="F28" i="1"/>
  <c r="G28" i="1"/>
  <c r="H28" i="1"/>
  <c r="J28" i="1"/>
  <c r="K28" i="1"/>
  <c r="E28" i="1"/>
  <c r="N28" i="5"/>
  <c r="M28" i="5"/>
  <c r="K28" i="5"/>
  <c r="G28" i="5"/>
  <c r="F28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D17" i="2"/>
  <c r="C17" i="2"/>
  <c r="E16" i="2"/>
  <c r="D16" i="2"/>
  <c r="C16" i="2"/>
  <c r="A16" i="2"/>
  <c r="E15" i="2"/>
  <c r="D15" i="2"/>
  <c r="C15" i="2"/>
  <c r="A15" i="2"/>
  <c r="D14" i="2"/>
  <c r="C14" i="2"/>
  <c r="B10" i="2"/>
  <c r="B37" i="2" s="1"/>
  <c r="L8" i="2"/>
  <c r="E8" i="2"/>
  <c r="B37" i="1"/>
  <c r="E28" i="5" l="1"/>
  <c r="I28" i="5" s="1"/>
  <c r="J28" i="5" s="1"/>
  <c r="L28" i="1"/>
  <c r="I28" i="1"/>
  <c r="I28" i="2"/>
  <c r="E28" i="2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  <c r="L28" i="5" l="1"/>
  <c r="H28" i="5"/>
</calcChain>
</file>

<file path=xl/sharedStrings.xml><?xml version="1.0" encoding="utf-8"?>
<sst xmlns="http://schemas.openxmlformats.org/spreadsheetml/2006/main" count="199" uniqueCount="53">
  <si>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</si>
  <si>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</si>
  <si>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</si>
  <si>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</si>
  <si>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</si>
  <si>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</si>
  <si>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</si>
  <si>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</si>
  <si>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</si>
  <si>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</si>
  <si>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</si>
  <si>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</si>
  <si>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</si>
  <si>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</si>
  <si>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</si>
  <si>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</si>
  <si>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</si>
  <si>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</si>
  <si>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</si>
  <si>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</si>
  <si>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</si>
  <si>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</si>
  <si>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</si>
  <si>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</si>
  <si>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</si>
  <si>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</si>
  <si>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</si>
  <si>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</si>
  <si>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</si>
  <si>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</si>
  <si>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</si>
  <si>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</si>
  <si>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</si>
  <si>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</si>
  <si>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MASI ENEIDA YAZMIN HONORATO RODRIGUEZ</t>
  </si>
  <si>
    <t>1°</t>
  </si>
  <si>
    <t>ISIC</t>
  </si>
  <si>
    <t>2°</t>
  </si>
  <si>
    <t>3°</t>
  </si>
  <si>
    <t>4°</t>
  </si>
  <si>
    <t>ISC. DIEGO DE JESUS VELAZQUEZ LUCHO</t>
  </si>
  <si>
    <t>MINERIA DE DATOS</t>
  </si>
  <si>
    <t>FEB-JUN 25</t>
  </si>
  <si>
    <t>LENGUAJES Y AUTOMATAS II</t>
  </si>
  <si>
    <t>FUNDAMENTOS DE BASE DE DATOS</t>
  </si>
  <si>
    <t>804IN</t>
  </si>
  <si>
    <t>404A</t>
  </si>
  <si>
    <t>604A</t>
  </si>
  <si>
    <t>604B</t>
  </si>
  <si>
    <t>404 B</t>
  </si>
  <si>
    <t>II</t>
  </si>
  <si>
    <t>III</t>
  </si>
  <si>
    <t>404B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</si>
</sst>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K14" sqref="K14:L19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9.4414062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35</v>
      </c>
      <c r="C8" s="32"/>
      <c r="D8" s="6" t="s">
        <v>6</v>
      </c>
      <c r="E8" s="7">
        <v>5</v>
      </c>
      <c r="F8" s="1"/>
      <c r="G8" s="4" t="s">
        <v>7</v>
      </c>
      <c r="H8" s="7">
        <v>3</v>
      </c>
      <c r="I8" s="42" t="s">
        <v>8</v>
      </c>
      <c r="J8" s="27"/>
      <c r="K8" s="27"/>
      <c r="L8" s="33" t="s">
        <v>42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9</v>
      </c>
      <c r="B10" s="33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3">
      <c r="A14" s="10" t="s">
        <v>41</v>
      </c>
      <c r="B14" s="11" t="s">
        <v>22</v>
      </c>
      <c r="C14" s="11" t="s">
        <v>45</v>
      </c>
      <c r="D14" s="11" t="s">
        <v>36</v>
      </c>
      <c r="E14" s="11">
        <v>13</v>
      </c>
      <c r="F14" s="11">
        <v>9</v>
      </c>
      <c r="G14" s="11"/>
      <c r="H14" s="12"/>
      <c r="I14" s="11">
        <f>E14-F14</f>
        <v>4</v>
      </c>
      <c r="J14" s="12"/>
      <c r="K14" s="11">
        <v>0</v>
      </c>
      <c r="L14" s="12">
        <v>0</v>
      </c>
      <c r="M14" s="11">
        <v>55.36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0" t="s">
        <v>44</v>
      </c>
      <c r="B15" s="11" t="s">
        <v>22</v>
      </c>
      <c r="C15" s="11" t="s">
        <v>46</v>
      </c>
      <c r="D15" s="11" t="s">
        <v>36</v>
      </c>
      <c r="E15" s="11">
        <v>25</v>
      </c>
      <c r="F15" s="11">
        <v>18</v>
      </c>
      <c r="G15" s="11"/>
      <c r="H15" s="12"/>
      <c r="I15" s="11">
        <f t="shared" ref="I15:I18" si="0">E15-F15</f>
        <v>7</v>
      </c>
      <c r="J15" s="12"/>
      <c r="K15" s="11">
        <v>0</v>
      </c>
      <c r="L15" s="12">
        <v>0</v>
      </c>
      <c r="M15" s="11">
        <v>62.56</v>
      </c>
      <c r="N15" s="13">
        <v>0.72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0" t="s">
        <v>43</v>
      </c>
      <c r="B16" s="11" t="s">
        <v>22</v>
      </c>
      <c r="C16" s="11" t="s">
        <v>47</v>
      </c>
      <c r="D16" s="11" t="s">
        <v>36</v>
      </c>
      <c r="E16" s="11">
        <v>13</v>
      </c>
      <c r="F16" s="11">
        <v>11</v>
      </c>
      <c r="G16" s="11"/>
      <c r="H16" s="12"/>
      <c r="I16" s="11">
        <f t="shared" si="0"/>
        <v>2</v>
      </c>
      <c r="J16" s="12"/>
      <c r="K16" s="11">
        <v>0</v>
      </c>
      <c r="L16" s="12">
        <v>0</v>
      </c>
      <c r="M16" s="11">
        <v>64.62</v>
      </c>
      <c r="N16" s="13">
        <v>0.85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0" t="s">
        <v>43</v>
      </c>
      <c r="B17" s="11" t="s">
        <v>22</v>
      </c>
      <c r="C17" s="11" t="s">
        <v>48</v>
      </c>
      <c r="D17" s="11" t="s">
        <v>36</v>
      </c>
      <c r="E17" s="11">
        <v>10</v>
      </c>
      <c r="F17" s="11">
        <v>6</v>
      </c>
      <c r="G17" s="11"/>
      <c r="H17" s="12"/>
      <c r="I17" s="11">
        <f t="shared" si="0"/>
        <v>4</v>
      </c>
      <c r="J17" s="12"/>
      <c r="K17" s="11">
        <v>0</v>
      </c>
      <c r="L17" s="12">
        <v>0</v>
      </c>
      <c r="M17" s="11">
        <v>43.5</v>
      </c>
      <c r="N17" s="13">
        <v>0.6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0" t="s">
        <v>44</v>
      </c>
      <c r="B18" s="11" t="s">
        <v>22</v>
      </c>
      <c r="C18" s="11" t="s">
        <v>49</v>
      </c>
      <c r="D18" s="11" t="s">
        <v>36</v>
      </c>
      <c r="E18" s="11">
        <v>17</v>
      </c>
      <c r="F18" s="11">
        <v>13</v>
      </c>
      <c r="G18" s="11"/>
      <c r="H18" s="11"/>
      <c r="I18" s="11">
        <f t="shared" si="0"/>
        <v>4</v>
      </c>
      <c r="J18" s="11"/>
      <c r="K18" s="11">
        <v>0</v>
      </c>
      <c r="L18" s="12">
        <v>0</v>
      </c>
      <c r="M18" s="11">
        <v>62.64</v>
      </c>
      <c r="N18" s="13">
        <v>0.76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 x14ac:dyDescent="0.35">
      <c r="A28" s="16" t="s">
        <v>26</v>
      </c>
      <c r="B28" s="17"/>
      <c r="C28" s="17"/>
      <c r="D28" s="17"/>
      <c r="E28" s="17">
        <f>SUM(E14:E27)</f>
        <v>78</v>
      </c>
      <c r="F28" s="17">
        <f t="shared" ref="F28:K28" si="1">SUM(F14:F27)</f>
        <v>57</v>
      </c>
      <c r="G28" s="17">
        <f t="shared" si="1"/>
        <v>0</v>
      </c>
      <c r="H28" s="17">
        <f t="shared" si="1"/>
        <v>0</v>
      </c>
      <c r="I28" s="17">
        <f t="shared" si="1"/>
        <v>21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AVERAGE(M15:M27)</f>
        <v>58.33</v>
      </c>
      <c r="N28" s="22">
        <f>AVERAGE(N15:N27)</f>
        <v>0.73249999999999993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25" t="str">
        <f>B10</f>
        <v>MASI ENEIDA YAZMIN HONORATO RODRIGUEZ</v>
      </c>
      <c r="C37" s="26"/>
      <c r="D37" s="26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11" workbookViewId="0">
      <selection activeCell="C18" sqref="C18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6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37</v>
      </c>
      <c r="C8" s="32"/>
      <c r="D8" s="6" t="s">
        <v>6</v>
      </c>
      <c r="E8" s="5">
        <f>'1'!E8</f>
        <v>5</v>
      </c>
      <c r="G8" s="4" t="s">
        <v>7</v>
      </c>
      <c r="H8" s="5"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3">
      <c r="A14" s="11" t="s">
        <v>41</v>
      </c>
      <c r="B14" s="11" t="s">
        <v>50</v>
      </c>
      <c r="C14" s="11" t="str">
        <f>'1'!C14</f>
        <v>804IN</v>
      </c>
      <c r="D14" s="11" t="str">
        <f>'1'!D14</f>
        <v>ISIC</v>
      </c>
      <c r="E14" s="11">
        <f>'1'!E14</f>
        <v>13</v>
      </c>
      <c r="F14" s="11">
        <v>7</v>
      </c>
      <c r="G14" s="11"/>
      <c r="H14" s="12"/>
      <c r="I14" s="11">
        <f>E14-F14</f>
        <v>6</v>
      </c>
      <c r="J14" s="12"/>
      <c r="K14" s="11">
        <v>0</v>
      </c>
      <c r="L14" s="12">
        <v>0</v>
      </c>
      <c r="M14" s="11">
        <v>47.27</v>
      </c>
      <c r="N14" s="13">
        <v>0.64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 t="s">
        <v>50</v>
      </c>
      <c r="C15" s="11" t="str">
        <f>'1'!C15</f>
        <v>404A</v>
      </c>
      <c r="D15" s="11" t="str">
        <f>'1'!D15</f>
        <v>ISIC</v>
      </c>
      <c r="E15" s="11">
        <f>'1'!E15</f>
        <v>25</v>
      </c>
      <c r="F15" s="11">
        <v>16</v>
      </c>
      <c r="G15" s="11"/>
      <c r="H15" s="12"/>
      <c r="I15" s="11">
        <f t="shared" ref="I15:I20" si="0">E15-F15</f>
        <v>9</v>
      </c>
      <c r="J15" s="12"/>
      <c r="K15" s="11">
        <v>0</v>
      </c>
      <c r="L15" s="12">
        <v>0</v>
      </c>
      <c r="M15" s="11">
        <v>49.44</v>
      </c>
      <c r="N15" s="13">
        <v>0.64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 t="s">
        <v>50</v>
      </c>
      <c r="C16" s="11" t="str">
        <f>'1'!C16</f>
        <v>604A</v>
      </c>
      <c r="D16" s="11" t="str">
        <f>'1'!D16</f>
        <v>ISIC</v>
      </c>
      <c r="E16" s="11">
        <f>'1'!E16</f>
        <v>13</v>
      </c>
      <c r="F16" s="11">
        <v>11</v>
      </c>
      <c r="G16" s="11"/>
      <c r="H16" s="12"/>
      <c r="I16" s="11">
        <f t="shared" si="0"/>
        <v>2</v>
      </c>
      <c r="J16" s="12"/>
      <c r="K16" s="11">
        <v>0</v>
      </c>
      <c r="L16" s="12">
        <v>0</v>
      </c>
      <c r="M16" s="11">
        <v>65.400000000000006</v>
      </c>
      <c r="N16" s="13">
        <v>0.92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 t="s">
        <v>50</v>
      </c>
      <c r="C17" s="11" t="str">
        <f>'1'!C17</f>
        <v>604B</v>
      </c>
      <c r="D17" s="11" t="str">
        <f>'1'!D17</f>
        <v>ISIC</v>
      </c>
      <c r="E17" s="11">
        <f>'1'!E17</f>
        <v>10</v>
      </c>
      <c r="F17" s="11">
        <v>7</v>
      </c>
      <c r="G17" s="11"/>
      <c r="H17" s="12"/>
      <c r="I17" s="11">
        <f t="shared" si="0"/>
        <v>3</v>
      </c>
      <c r="J17" s="12"/>
      <c r="K17" s="11">
        <v>3</v>
      </c>
      <c r="L17" s="12">
        <v>0.3</v>
      </c>
      <c r="M17" s="11">
        <v>49</v>
      </c>
      <c r="N17" s="13">
        <v>0.7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 t="s">
        <v>50</v>
      </c>
      <c r="C18" s="11" t="str">
        <f>'1'!C18</f>
        <v>404 B</v>
      </c>
      <c r="D18" s="11" t="str">
        <f>'1'!D18</f>
        <v>ISIC</v>
      </c>
      <c r="E18" s="11">
        <v>26</v>
      </c>
      <c r="F18" s="11">
        <v>8</v>
      </c>
      <c r="G18" s="11"/>
      <c r="H18" s="12"/>
      <c r="I18" s="11">
        <f t="shared" si="0"/>
        <v>18</v>
      </c>
      <c r="J18" s="12"/>
      <c r="K18" s="11">
        <v>0</v>
      </c>
      <c r="L18" s="12">
        <v>0</v>
      </c>
      <c r="M18" s="11">
        <v>35.119999999999997</v>
      </c>
      <c r="N18" s="13">
        <v>0.47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 t="s">
        <v>44</v>
      </c>
      <c r="B19" s="11" t="s">
        <v>51</v>
      </c>
      <c r="C19" s="11" t="s">
        <v>46</v>
      </c>
      <c r="D19" s="11" t="s">
        <v>36</v>
      </c>
      <c r="E19" s="11">
        <v>25</v>
      </c>
      <c r="F19" s="11">
        <v>20</v>
      </c>
      <c r="G19" s="11"/>
      <c r="H19" s="12"/>
      <c r="I19" s="11">
        <f t="shared" si="0"/>
        <v>5</v>
      </c>
      <c r="J19" s="12"/>
      <c r="K19" s="11">
        <v>0</v>
      </c>
      <c r="L19" s="12">
        <v>0</v>
      </c>
      <c r="M19" s="11">
        <v>67.28</v>
      </c>
      <c r="N19" s="13">
        <v>0.8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 t="s">
        <v>44</v>
      </c>
      <c r="B20" s="11" t="s">
        <v>51</v>
      </c>
      <c r="C20" s="11" t="s">
        <v>52</v>
      </c>
      <c r="D20" s="11" t="s">
        <v>36</v>
      </c>
      <c r="E20" s="11">
        <v>26</v>
      </c>
      <c r="F20" s="11">
        <v>9</v>
      </c>
      <c r="G20" s="11"/>
      <c r="H20" s="12"/>
      <c r="I20" s="11">
        <f t="shared" si="0"/>
        <v>17</v>
      </c>
      <c r="J20" s="12"/>
      <c r="K20" s="11">
        <v>0</v>
      </c>
      <c r="L20" s="12">
        <v>0</v>
      </c>
      <c r="M20" s="11">
        <v>45.82</v>
      </c>
      <c r="N20" s="13">
        <v>0.53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/>
      <c r="C28" s="17"/>
      <c r="D28" s="17"/>
      <c r="E28" s="17">
        <f>AVERAGE(E14:E17)</f>
        <v>15.25</v>
      </c>
      <c r="F28" s="17">
        <f t="shared" ref="F28:J28" si="1">SUM(F14:F17)</f>
        <v>41</v>
      </c>
      <c r="G28" s="17">
        <f t="shared" si="1"/>
        <v>0</v>
      </c>
      <c r="H28" s="17">
        <f t="shared" si="1"/>
        <v>0</v>
      </c>
      <c r="I28" s="17">
        <f t="shared" si="1"/>
        <v>20</v>
      </c>
      <c r="J28" s="17">
        <f t="shared" si="1"/>
        <v>0</v>
      </c>
      <c r="K28" s="17">
        <f>SUM(K14:K20)</f>
        <v>3</v>
      </c>
      <c r="L28" s="17">
        <f>SUM(L14:L20)</f>
        <v>0.3</v>
      </c>
      <c r="M28" s="24">
        <f>AVERAGE(M14:M20)</f>
        <v>51.332857142857144</v>
      </c>
      <c r="N28" s="23">
        <f>AVERAGE(N14:N20)</f>
        <v>0.67142857142857149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G37" sqref="G37:J37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38</v>
      </c>
      <c r="C8" s="32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1" t="str">
        <f>'1'!A14</f>
        <v>MINERIA DE DATOS</v>
      </c>
      <c r="B14" s="11"/>
      <c r="C14" s="11" t="str">
        <f>'1'!C14</f>
        <v>804IN</v>
      </c>
      <c r="D14" s="11" t="str">
        <f>'1'!D14</f>
        <v>ISIC</v>
      </c>
      <c r="E14" s="11">
        <f>'1'!E14</f>
        <v>13</v>
      </c>
      <c r="F14" s="11"/>
      <c r="G14" s="11"/>
      <c r="H14" s="12"/>
      <c r="I14" s="11">
        <f t="shared" ref="I14:I17" si="0">(E14-SUM(F14:G14))-K14</f>
        <v>13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/>
      <c r="C15" s="11" t="str">
        <f>'1'!C15</f>
        <v>404A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>
        <f t="shared" si="0"/>
        <v>25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13</v>
      </c>
      <c r="F16" s="11"/>
      <c r="G16" s="11"/>
      <c r="H16" s="12"/>
      <c r="I16" s="11">
        <f t="shared" si="0"/>
        <v>13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/>
      <c r="C17" s="11" t="str">
        <f>'1'!C17</f>
        <v>604B</v>
      </c>
      <c r="D17" s="11" t="str">
        <f>'1'!D17</f>
        <v>ISIC</v>
      </c>
      <c r="E17" s="11">
        <f>'1'!E17</f>
        <v>10</v>
      </c>
      <c r="F17" s="11"/>
      <c r="G17" s="11"/>
      <c r="H17" s="12"/>
      <c r="I17" s="11">
        <f t="shared" si="0"/>
        <v>10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/>
      <c r="C18" s="11" t="str">
        <f>'1'!C18</f>
        <v>404 B</v>
      </c>
      <c r="D18" s="11" t="str">
        <f>'1'!D18</f>
        <v>ISIC</v>
      </c>
      <c r="E18" s="11">
        <f>'1'!E18</f>
        <v>17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34" workbookViewId="0">
      <selection activeCell="G37" sqref="G37:J37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39</v>
      </c>
      <c r="C8" s="32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1" t="str">
        <f>'1'!A14</f>
        <v>MINERIA DE DATOS</v>
      </c>
      <c r="B14" s="11"/>
      <c r="C14" s="11" t="str">
        <f>'1'!C14</f>
        <v>804IN</v>
      </c>
      <c r="D14" s="11" t="str">
        <f>'1'!D14</f>
        <v>ISIC</v>
      </c>
      <c r="E14" s="11">
        <f>'1'!E14</f>
        <v>13</v>
      </c>
      <c r="F14" s="11"/>
      <c r="G14" s="11"/>
      <c r="H14" s="12"/>
      <c r="I14" s="11">
        <f t="shared" ref="I14:I17" si="0">(E14-SUM(F14:G14))-K14</f>
        <v>13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/>
      <c r="C15" s="11" t="str">
        <f>'1'!C15</f>
        <v>404A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>
        <f t="shared" si="0"/>
        <v>25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13</v>
      </c>
      <c r="F16" s="11"/>
      <c r="G16" s="11"/>
      <c r="H16" s="12"/>
      <c r="I16" s="11">
        <f t="shared" si="0"/>
        <v>13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/>
      <c r="C17" s="11" t="str">
        <f>'1'!C17</f>
        <v>604B</v>
      </c>
      <c r="D17" s="11" t="str">
        <f>'1'!D17</f>
        <v>ISIC</v>
      </c>
      <c r="E17" s="11">
        <f>'1'!E17</f>
        <v>10</v>
      </c>
      <c r="F17" s="11"/>
      <c r="G17" s="11"/>
      <c r="H17" s="12"/>
      <c r="I17" s="11">
        <f t="shared" si="0"/>
        <v>10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/>
      <c r="C18" s="11" t="str">
        <f>'1'!C18</f>
        <v>404 B</v>
      </c>
      <c r="D18" s="11" t="str">
        <f>'1'!D18</f>
        <v>ISIC</v>
      </c>
      <c r="E18" s="11">
        <f>'1'!E18</f>
        <v>17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G37" sqref="G37:J37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33</v>
      </c>
      <c r="C8" s="32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1" t="str">
        <f>'1'!A14</f>
        <v>MINERIA DE DATOS</v>
      </c>
      <c r="B14" s="11"/>
      <c r="C14" s="11" t="str">
        <f>'1'!C14</f>
        <v>804IN</v>
      </c>
      <c r="D14" s="11" t="str">
        <f>'1'!D14</f>
        <v>ISIC</v>
      </c>
      <c r="E14" s="11">
        <f>'1'!E14</f>
        <v>13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13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/>
      <c r="C15" s="11" t="str">
        <f>'1'!C15</f>
        <v>404A</v>
      </c>
      <c r="D15" s="11" t="str">
        <f>'1'!D15</f>
        <v>ISIC</v>
      </c>
      <c r="E15" s="11">
        <f>'1'!E15</f>
        <v>25</v>
      </c>
      <c r="F15" s="11"/>
      <c r="G15" s="11"/>
      <c r="H15" s="12">
        <f t="shared" si="0"/>
        <v>0</v>
      </c>
      <c r="I15" s="11">
        <f t="shared" si="1"/>
        <v>25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/>
      <c r="C17" s="11" t="str">
        <f>'1'!C17</f>
        <v>604B</v>
      </c>
      <c r="D17" s="11" t="str">
        <f>'1'!D17</f>
        <v>ISIC</v>
      </c>
      <c r="E17" s="11">
        <f>'1'!E17</f>
        <v>10</v>
      </c>
      <c r="F17" s="11"/>
      <c r="G17" s="11"/>
      <c r="H17" s="12">
        <f t="shared" si="0"/>
        <v>0</v>
      </c>
      <c r="I17" s="11">
        <f t="shared" si="1"/>
        <v>10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/>
      <c r="C18" s="11" t="str">
        <f>'1'!C18</f>
        <v>404 B</v>
      </c>
      <c r="D18" s="11" t="str">
        <f>'1'!D18</f>
        <v>ISIC</v>
      </c>
      <c r="E18" s="11">
        <f>'1'!E18</f>
        <v>17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78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78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2022-10-20T01:36:28Z</cp:lastPrinted>
  <dcterms:created xsi:type="dcterms:W3CDTF">2021-11-22T14:45:25Z</dcterms:created>
  <dcterms:modified xsi:type="dcterms:W3CDTF">2025-04-05T00:45:04Z</dcterms:modified>
</cp:coreProperties>
</file>