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5\EVIDENCIAS DOCENTES FEB-JUN 2025\MRF\"/>
    </mc:Choice>
  </mc:AlternateContent>
  <xr:revisionPtr revIDLastSave="0" documentId="8_{A0AB8BE2-1087-430F-B496-131D5B1BDA2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3ER REPORTE" sheetId="10" r:id="rId1"/>
  </sheets>
  <definedNames>
    <definedName name="_xlnm.Print_Area" localSheetId="0">'3ER REPORTE'!$A$1:$N$32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2" i="10" l="1"/>
  <c r="N23" i="10"/>
  <c r="M23" i="10"/>
  <c r="K23" i="10"/>
  <c r="G23" i="10"/>
  <c r="F23" i="10"/>
  <c r="E23" i="10"/>
  <c r="L16" i="10"/>
  <c r="I16" i="10"/>
  <c r="L15" i="10"/>
  <c r="I15" i="10"/>
  <c r="L14" i="10"/>
  <c r="I14" i="10"/>
  <c r="I23" i="10" l="1"/>
  <c r="J23" i="10" s="1"/>
  <c r="H23" i="10"/>
  <c r="L23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<sst xmlns="http://schemas.openxmlformats.org/spreadsheetml/2006/main" count="47" uniqueCount="42">
  <si>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</si>
  <si>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</si>
  <si>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</si>
  <si>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</si>
  <si>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</si>
  <si>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</si>
  <si>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</si>
  <si>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</si>
  <si>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</si>
  <si>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</si>
  <si>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</si>
  <si>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</si>
  <si>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</si>
  <si>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</si>
  <si>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</si>
  <si>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</si>
  <si>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</si>
  <si>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</si>
  <si>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</si>
  <si>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</si>
  <si>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</si>
  <si>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</si>
  <si>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</si>
  <si>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</si>
  <si>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</si>
  <si>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</si>
  <si>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</si>
  <si>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</si>
  <si>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</si>
  <si>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DEPARTAMENTO DE CIENCIAS BÁSICAS</t>
  </si>
  <si>
    <t>D.E. TONATIUH SOSME SANCHEZ</t>
  </si>
  <si>
    <t>ING. MIGUEL REYES FISCAL</t>
  </si>
  <si>
    <t>IGEM</t>
  </si>
  <si>
    <t>IIND</t>
  </si>
  <si>
    <t>FEB-JUN 2025</t>
  </si>
  <si>
    <t>207-C</t>
  </si>
  <si>
    <t>201-B</t>
  </si>
  <si>
    <t>211-B</t>
  </si>
  <si>
    <t>CALCULO INTEGRAL</t>
  </si>
  <si>
    <t>ALGEBRA LINEAL</t>
  </si>
  <si>
    <t>III</t>
  </si>
  <si>
    <t>IMCT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</si>
</sst>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microsoft.com/office/2007/relationships/hdphoto" Target="../media/hdphoto2.wdp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7</xdr:col>
      <xdr:colOff>115260</xdr:colOff>
      <xdr:row>28</xdr:row>
      <xdr:rowOff>69389</xdr:rowOff>
    </xdr:from>
    <xdr:to>
      <xdr:col>8</xdr:col>
      <xdr:colOff>382521</xdr:colOff>
      <xdr:row>28</xdr:row>
      <xdr:rowOff>747192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454B6AB-9795-F3C7-0F3D-CA731A4A2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2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5193" y="7401237"/>
          <a:ext cx="1093294" cy="677803"/>
        </a:xfrm>
        <a:prstGeom prst="rect">
          <a:avLst/>
        </a:prstGeom>
      </xdr:spPr>
    </xdr:pic>
    <xdr:clientData/>
  </xdr:twoCellAnchor>
  <xdr:twoCellAnchor editAs="oneCell">
    <xdr:from>
      <xdr:col>2</xdr:col>
      <xdr:colOff>384202</xdr:colOff>
      <xdr:row>27</xdr:row>
      <xdr:rowOff>135882</xdr:rowOff>
    </xdr:from>
    <xdr:to>
      <xdr:col>3</xdr:col>
      <xdr:colOff>899522</xdr:colOff>
      <xdr:row>28</xdr:row>
      <xdr:rowOff>781209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7A75EE1F-73A7-2252-6A3D-E3D25FE246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3445009" y="7461328"/>
          <a:ext cx="905924" cy="80541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2"/>
  <sheetViews>
    <sheetView tabSelected="1" zoomScale="85" zoomScaleNormal="85" zoomScaleSheetLayoutView="100" workbookViewId="0">
      <selection activeCell="L20" sqref="L20"/>
    </sheetView>
  </sheetViews>
  <sheetFormatPr baseColWidth="10" defaultColWidth="11.44140625" defaultRowHeight="13.2" x14ac:dyDescent="0.25"/>
  <cols>
    <col min="1" max="1" width="38.5546875" style="1" bestFit="1" customWidth="1"/>
    <col min="2" max="2" width="7.88671875" style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0" t="s">
        <v>28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5">
      <c r="A6" s="21" t="s">
        <v>2</v>
      </c>
      <c r="B6" s="21"/>
      <c r="C6" s="21"/>
      <c r="D6" s="21"/>
      <c r="E6" s="22" t="s">
        <v>29</v>
      </c>
      <c r="F6" s="22"/>
      <c r="G6" s="22"/>
      <c r="H6" s="22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2">
        <v>3</v>
      </c>
      <c r="C8" s="32"/>
      <c r="D8" s="14" t="s">
        <v>4</v>
      </c>
      <c r="E8" s="5">
        <v>3</v>
      </c>
      <c r="G8" s="4" t="s">
        <v>5</v>
      </c>
      <c r="H8" s="5">
        <v>3</v>
      </c>
      <c r="I8" s="31" t="s">
        <v>6</v>
      </c>
      <c r="J8" s="31"/>
      <c r="K8" s="31"/>
      <c r="L8" s="32" t="s">
        <v>34</v>
      </c>
      <c r="M8" s="32"/>
      <c r="N8" s="32"/>
    </row>
    <row r="10" spans="1:14" x14ac:dyDescent="0.25">
      <c r="A10" s="4" t="s">
        <v>7</v>
      </c>
      <c r="B10" s="32" t="s">
        <v>31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3" t="s">
        <v>8</v>
      </c>
      <c r="B12" s="29" t="s">
        <v>9</v>
      </c>
      <c r="C12" s="29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26" t="s">
        <v>20</v>
      </c>
    </row>
    <row r="13" spans="1:14" x14ac:dyDescent="0.25">
      <c r="A13" s="34"/>
      <c r="B13" s="30"/>
      <c r="C13" s="30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27"/>
    </row>
    <row r="14" spans="1:14" s="11" customFormat="1" ht="26.4" x14ac:dyDescent="0.25">
      <c r="A14" s="8" t="s">
        <v>39</v>
      </c>
      <c r="B14" s="9" t="s">
        <v>40</v>
      </c>
      <c r="C14" s="9" t="s">
        <v>37</v>
      </c>
      <c r="D14" s="9" t="s">
        <v>41</v>
      </c>
      <c r="E14" s="9">
        <v>20</v>
      </c>
      <c r="F14" s="9">
        <v>16</v>
      </c>
      <c r="G14" s="9"/>
      <c r="H14" s="10"/>
      <c r="I14" s="9">
        <f t="shared" ref="I14:I23" si="0">(E14-SUM(F14:G14))-K14</f>
        <v>4</v>
      </c>
      <c r="J14" s="10"/>
      <c r="K14" s="9">
        <v>0</v>
      </c>
      <c r="L14" s="10">
        <f t="shared" ref="L14:L23" si="1">K14/E14</f>
        <v>0</v>
      </c>
      <c r="M14" s="9">
        <v>80</v>
      </c>
      <c r="N14" s="15">
        <v>0.62</v>
      </c>
    </row>
    <row r="15" spans="1:14" s="11" customFormat="1" ht="26.4" x14ac:dyDescent="0.25">
      <c r="A15" s="8" t="s">
        <v>38</v>
      </c>
      <c r="B15" s="9" t="s">
        <v>40</v>
      </c>
      <c r="C15" s="9" t="s">
        <v>36</v>
      </c>
      <c r="D15" s="9" t="s">
        <v>33</v>
      </c>
      <c r="E15" s="9">
        <v>33</v>
      </c>
      <c r="F15" s="9">
        <v>27</v>
      </c>
      <c r="G15" s="9"/>
      <c r="H15" s="10"/>
      <c r="I15" s="9">
        <f t="shared" si="0"/>
        <v>6</v>
      </c>
      <c r="J15" s="10"/>
      <c r="K15" s="9">
        <v>0</v>
      </c>
      <c r="L15" s="10">
        <f t="shared" si="1"/>
        <v>0</v>
      </c>
      <c r="M15" s="9">
        <v>82</v>
      </c>
      <c r="N15" s="15">
        <v>0.52</v>
      </c>
    </row>
    <row r="16" spans="1:14" s="11" customFormat="1" ht="26.4" x14ac:dyDescent="0.25">
      <c r="A16" s="8" t="s">
        <v>38</v>
      </c>
      <c r="B16" s="9" t="s">
        <v>40</v>
      </c>
      <c r="C16" s="9" t="s">
        <v>35</v>
      </c>
      <c r="D16" s="9" t="s">
        <v>32</v>
      </c>
      <c r="E16" s="9">
        <v>19</v>
      </c>
      <c r="F16" s="9">
        <v>16</v>
      </c>
      <c r="G16" s="9"/>
      <c r="H16" s="10"/>
      <c r="I16" s="9">
        <f t="shared" si="0"/>
        <v>3</v>
      </c>
      <c r="J16" s="10"/>
      <c r="K16" s="9">
        <v>0</v>
      </c>
      <c r="L16" s="10">
        <f t="shared" si="1"/>
        <v>0</v>
      </c>
      <c r="M16" s="9">
        <v>90</v>
      </c>
      <c r="N16" s="15">
        <v>0.5</v>
      </c>
    </row>
    <row r="17" spans="1:14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ht="16.5" customHeigh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ht="13.8" thickBot="1" x14ac:dyDescent="0.3">
      <c r="A23" s="16" t="s">
        <v>23</v>
      </c>
      <c r="B23" s="17" t="s">
        <v>24</v>
      </c>
      <c r="C23" s="17" t="s">
        <v>24</v>
      </c>
      <c r="D23" s="17" t="s">
        <v>24</v>
      </c>
      <c r="E23" s="17">
        <f>SUM(E14:E22)</f>
        <v>72</v>
      </c>
      <c r="F23" s="17">
        <f>SUM(F14:F22)</f>
        <v>59</v>
      </c>
      <c r="G23" s="17">
        <f>SUM(G14:G22)</f>
        <v>0</v>
      </c>
      <c r="H23" s="18">
        <f>SUM(F23:G23)/E23</f>
        <v>0.81944444444444442</v>
      </c>
      <c r="I23" s="17">
        <f t="shared" si="0"/>
        <v>13</v>
      </c>
      <c r="J23" s="18">
        <f t="shared" ref="J14:J23" si="2">I23/E23</f>
        <v>0.18055555555555555</v>
      </c>
      <c r="K23" s="17">
        <f>SUM(K14:K22)</f>
        <v>0</v>
      </c>
      <c r="L23" s="18">
        <f t="shared" si="1"/>
        <v>0</v>
      </c>
      <c r="M23" s="17">
        <f>AVERAGE(M14:M22)</f>
        <v>84</v>
      </c>
      <c r="N23" s="19">
        <f>AVERAGE(N14:N22)</f>
        <v>0.54666666666666675</v>
      </c>
    </row>
    <row r="25" spans="1:14" ht="120" customHeight="1" x14ac:dyDescent="0.25">
      <c r="A25" s="28" t="s">
        <v>25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</row>
    <row r="27" spans="1:14" x14ac:dyDescent="0.25">
      <c r="A27" s="12"/>
    </row>
    <row r="28" spans="1:14" x14ac:dyDescent="0.25">
      <c r="B28" s="35" t="s">
        <v>26</v>
      </c>
      <c r="C28" s="35"/>
      <c r="D28" s="35"/>
      <c r="G28" s="20" t="s">
        <v>27</v>
      </c>
      <c r="H28" s="20"/>
      <c r="I28" s="20"/>
      <c r="J28" s="20"/>
    </row>
    <row r="29" spans="1:14" ht="62.25" customHeight="1" x14ac:dyDescent="0.25">
      <c r="B29" s="36"/>
      <c r="C29" s="36"/>
      <c r="D29" s="36"/>
      <c r="G29" s="32"/>
      <c r="H29" s="32"/>
      <c r="I29" s="32"/>
      <c r="J29" s="32"/>
    </row>
    <row r="30" spans="1:14" hidden="1" x14ac:dyDescent="0.25">
      <c r="A30" s="37" t="e">
        <v>#REF!</v>
      </c>
      <c r="B30" s="37"/>
      <c r="C30" s="6"/>
      <c r="E30" s="37"/>
      <c r="F30" s="37"/>
      <c r="G30" s="37"/>
      <c r="H30" s="37"/>
    </row>
    <row r="31" spans="1:14" hidden="1" x14ac:dyDescent="0.25"/>
    <row r="32" spans="1:14" ht="45" customHeight="1" x14ac:dyDescent="0.25">
      <c r="B32" s="38" t="str">
        <f>B10</f>
        <v>ING. MIGUEL REYES FISCAL</v>
      </c>
      <c r="C32" s="38"/>
      <c r="D32" s="38"/>
      <c r="E32" s="13"/>
      <c r="F32" s="13"/>
      <c r="G32" s="38" t="s">
        <v>30</v>
      </c>
      <c r="H32" s="38"/>
      <c r="I32" s="38"/>
      <c r="J32" s="38"/>
    </row>
  </sheetData>
  <mergeCells count="31">
    <mergeCell ref="A30:B30"/>
    <mergeCell ref="E30:H30"/>
    <mergeCell ref="B32:D32"/>
    <mergeCell ref="G32:J32"/>
    <mergeCell ref="K12:K13"/>
    <mergeCell ref="L12:L13"/>
    <mergeCell ref="B28:D28"/>
    <mergeCell ref="G28:J28"/>
    <mergeCell ref="B29:D29"/>
    <mergeCell ref="G29:J29"/>
    <mergeCell ref="M12:M13"/>
    <mergeCell ref="N12:N13"/>
    <mergeCell ref="A25:N25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3ER REPORTE</vt:lpstr>
      <vt:lpstr>'3ER REPORTE'!Área_de_impresión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cp:lastPrinted>2024-01-15T16:08:21Z</cp:lastPrinted>
  <dcterms:created xsi:type="dcterms:W3CDTF">2021-11-22T14:45:25Z</dcterms:created>
  <dcterms:modified xsi:type="dcterms:W3CDTF">2025-05-17T22:53:53Z</dcterms:modified>
  <cp:category/>
  <cp:contentStatus/>
</cp:coreProperties>
</file>