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23040" windowHeight="10452" firstSheet="1" activeTab="3"/>
  </bookViews>
  <sheets>
    <sheet name="FUNDAMENTOS DE MKT 405-B" sheetId="3" r:id="rId1"/>
    <sheet name="FUNDAMENTOS DE MKT 405-C" sheetId="5" r:id="rId2"/>
    <sheet name="SISTEMAS DE IN DE MKT 605-B" sheetId="4" r:id="rId3"/>
    <sheet name="SISTEMAS DE INF, MKT 605-A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6" l="1"/>
  <c r="M32" i="6"/>
  <c r="N37" i="4" l="1"/>
  <c r="B10" i="4"/>
  <c r="B11" i="4"/>
  <c r="B12" i="4"/>
  <c r="B13" i="4"/>
  <c r="B14" i="4"/>
  <c r="B15" i="4"/>
  <c r="B16" i="4" s="1"/>
  <c r="M37" i="4"/>
  <c r="M29" i="3" l="1"/>
  <c r="L29" i="3"/>
  <c r="M21" i="5"/>
  <c r="L21" i="5" l="1"/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9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9" i="6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32" i="6"/>
  <c r="P33" i="6"/>
  <c r="J34" i="6"/>
  <c r="K34" i="6"/>
  <c r="L34" i="6"/>
  <c r="L37" i="6" s="1"/>
  <c r="M34" i="6"/>
  <c r="N34" i="6"/>
  <c r="O34" i="6"/>
  <c r="J35" i="6"/>
  <c r="K35" i="6"/>
  <c r="L35" i="6"/>
  <c r="M35" i="6"/>
  <c r="N35" i="6"/>
  <c r="N38" i="6" s="1"/>
  <c r="O35" i="6"/>
  <c r="J36" i="6"/>
  <c r="K36" i="6"/>
  <c r="L36" i="6"/>
  <c r="M36" i="6"/>
  <c r="N36" i="6"/>
  <c r="O36" i="6"/>
  <c r="M37" i="6" l="1"/>
  <c r="M38" i="6"/>
  <c r="J38" i="6"/>
  <c r="L38" i="6"/>
  <c r="K38" i="6"/>
  <c r="O37" i="6"/>
  <c r="O38" i="6"/>
  <c r="N37" i="6"/>
  <c r="P36" i="6"/>
  <c r="K37" i="6"/>
  <c r="J37" i="6"/>
  <c r="P35" i="6"/>
  <c r="P34" i="6"/>
  <c r="P37" i="6" l="1"/>
  <c r="P38" i="6"/>
  <c r="N26" i="5"/>
  <c r="N25" i="5"/>
  <c r="M25" i="5"/>
  <c r="L25" i="5"/>
  <c r="K25" i="5"/>
  <c r="J25" i="5"/>
  <c r="J26" i="5" s="1"/>
  <c r="N24" i="5"/>
  <c r="N27" i="5" s="1"/>
  <c r="M24" i="5"/>
  <c r="M27" i="5" s="1"/>
  <c r="L24" i="5"/>
  <c r="L27" i="5" s="1"/>
  <c r="K24" i="5"/>
  <c r="N23" i="5"/>
  <c r="M23" i="5"/>
  <c r="M26" i="5" s="1"/>
  <c r="L23" i="5"/>
  <c r="L26" i="5" s="1"/>
  <c r="K23" i="5"/>
  <c r="K26" i="5" s="1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O9" i="5"/>
  <c r="O25" i="5" l="1"/>
  <c r="O23" i="5"/>
  <c r="K27" i="5"/>
  <c r="J27" i="5"/>
  <c r="O24" i="5"/>
  <c r="O9" i="3"/>
  <c r="O27" i="5" l="1"/>
  <c r="O26" i="5"/>
  <c r="O40" i="4" l="1"/>
  <c r="N40" i="4"/>
  <c r="M40" i="4"/>
  <c r="L40" i="4"/>
  <c r="K40" i="4"/>
  <c r="J40" i="4"/>
  <c r="O39" i="4"/>
  <c r="N39" i="4"/>
  <c r="N42" i="4" s="1"/>
  <c r="M39" i="4"/>
  <c r="L39" i="4"/>
  <c r="K39" i="4"/>
  <c r="J39" i="4"/>
  <c r="O38" i="4"/>
  <c r="N38" i="4"/>
  <c r="N41" i="4" s="1"/>
  <c r="M38" i="4"/>
  <c r="M41" i="4" s="1"/>
  <c r="L38" i="4"/>
  <c r="L41" i="4" s="1"/>
  <c r="K38" i="4"/>
  <c r="J38" i="4"/>
  <c r="P37" i="4"/>
  <c r="N33" i="3"/>
  <c r="M33" i="3"/>
  <c r="L33" i="3"/>
  <c r="J33" i="3"/>
  <c r="N32" i="3"/>
  <c r="M32" i="3"/>
  <c r="M35" i="3" s="1"/>
  <c r="L32" i="3"/>
  <c r="L35" i="3" s="1"/>
  <c r="K32" i="3"/>
  <c r="K35" i="3" s="1"/>
  <c r="N31" i="3"/>
  <c r="M31" i="3"/>
  <c r="L31" i="3"/>
  <c r="L34" i="3" s="1"/>
  <c r="K31" i="3"/>
  <c r="K34" i="3" s="1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M42" i="4" l="1"/>
  <c r="O42" i="4"/>
  <c r="L42" i="4"/>
  <c r="O41" i="4"/>
  <c r="J41" i="4"/>
  <c r="K41" i="4"/>
  <c r="K42" i="4"/>
  <c r="N35" i="3"/>
  <c r="J35" i="3"/>
  <c r="J34" i="3"/>
  <c r="M34" i="3"/>
  <c r="N34" i="3"/>
  <c r="O33" i="3"/>
  <c r="P40" i="4"/>
  <c r="J42" i="4"/>
  <c r="P38" i="4"/>
  <c r="P39" i="4"/>
  <c r="O31" i="3"/>
  <c r="O32" i="3"/>
  <c r="O35" i="3" s="1"/>
  <c r="P42" i="4" l="1"/>
  <c r="P41" i="4"/>
  <c r="O34" i="3"/>
</calcChain>
</file>

<file path=xl/sharedStrings.xml><?xml version="1.0" encoding="utf-8"?>
<sst xmlns="http://schemas.openxmlformats.org/spreadsheetml/2006/main" count="691" uniqueCount="200">
  <si>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</si>
  <si>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</si>
  <si>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</si>
  <si>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</si>
  <si>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</si>
  <si>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</si>
  <si>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</si>
  <si>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</si>
  <si>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</si>
  <si>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</si>
  <si>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</si>
  <si>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</si>
  <si>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</si>
  <si>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</si>
  <si>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</si>
  <si>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</si>
  <si>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</si>
  <si>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</si>
  <si>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</si>
  <si>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</si>
  <si>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</si>
  <si>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</si>
  <si>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</si>
  <si>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</si>
  <si>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Fundamentos de Mercadotecnia</t>
  </si>
  <si>
    <t>MCA. María del Carmen David Miros</t>
  </si>
  <si>
    <t>SISTEMAS DE INFORMACIÓN DE LA MKT</t>
  </si>
  <si>
    <t>605-A</t>
  </si>
  <si>
    <t>04de Marzo de 2025</t>
  </si>
  <si>
    <t xml:space="preserve"> </t>
  </si>
  <si>
    <t>Aguirre Lindo Josselyn Esbeydi</t>
  </si>
  <si>
    <t>Aranda Malaga Karla</t>
  </si>
  <si>
    <t>Belli Velasco Jasmin</t>
  </si>
  <si>
    <t>Bustamante Reyes Ariana Yacsuri</t>
  </si>
  <si>
    <t>Caiixba Villegas Mercedes</t>
  </si>
  <si>
    <t xml:space="preserve">Campechano Toga  Lesly Denis </t>
  </si>
  <si>
    <t>Cobix Ruiz Carlos Ignacio</t>
  </si>
  <si>
    <t>Cruz Lazaro Misael</t>
  </si>
  <si>
    <t>Escribano Ataxca Fausto Adan</t>
  </si>
  <si>
    <t>Ixtepan Belli Carlos Daniel</t>
  </si>
  <si>
    <t>Landa Mendoza Brirzy Daylin</t>
  </si>
  <si>
    <t>López Felipe Sandra Paola</t>
  </si>
  <si>
    <t>Machucho Mil Luis David</t>
  </si>
  <si>
    <t>Moreno Agular Maria Fernanda</t>
  </si>
  <si>
    <t>Pólito Bustamante Jasmín</t>
  </si>
  <si>
    <t>Reyes Tornado Juan Fernando</t>
  </si>
  <si>
    <t>Rodriguez Escribano Dorian Jair</t>
  </si>
  <si>
    <t>Toto Toto Jannet del Rosario</t>
  </si>
  <si>
    <t>Vicente Alvarado Juan Carlos</t>
  </si>
  <si>
    <t>Xolo Antele Lourdes</t>
  </si>
  <si>
    <t>231U0181</t>
  </si>
  <si>
    <t>231U0182</t>
  </si>
  <si>
    <t>231U0184</t>
  </si>
  <si>
    <t>231U0185</t>
  </si>
  <si>
    <t>231U0614</t>
  </si>
  <si>
    <t>231U0613</t>
  </si>
  <si>
    <t>231U0193</t>
  </si>
  <si>
    <t>231U0196</t>
  </si>
  <si>
    <t>231U0199</t>
  </si>
  <si>
    <t>231U0589</t>
  </si>
  <si>
    <t>231U0206</t>
  </si>
  <si>
    <t>231U0694</t>
  </si>
  <si>
    <t>231U0214</t>
  </si>
  <si>
    <t>231U0220</t>
  </si>
  <si>
    <t>231U0226</t>
  </si>
  <si>
    <t>241U0585</t>
  </si>
  <si>
    <t>231U0698</t>
  </si>
  <si>
    <t>231U0233</t>
  </si>
  <si>
    <t>231U0235</t>
  </si>
  <si>
    <t>231U0203</t>
  </si>
  <si>
    <t>Campos Chigo Jonathan</t>
  </si>
  <si>
    <t>Chagla Paxtian Luis Arturo</t>
  </si>
  <si>
    <t>Chapol Ortiz Luis Antonio</t>
  </si>
  <si>
    <t xml:space="preserve">Cota Alvarado Bryan de Jesús </t>
  </si>
  <si>
    <t>LupercioLópez Teresita de Jesús</t>
  </si>
  <si>
    <t>Miros Domínguez Karla Rubí</t>
  </si>
  <si>
    <t>Pascual Ramírez Mayte</t>
  </si>
  <si>
    <t>Paz Tenorio Belinda</t>
  </si>
  <si>
    <t>Poxtan Velasco Marisela</t>
  </si>
  <si>
    <t>Pucheta Ton David Alejandro</t>
  </si>
  <si>
    <t>Raymundo Alvarado Edgar Rafael</t>
  </si>
  <si>
    <t>Velasco Seba Gabriela</t>
  </si>
  <si>
    <t>231U0187</t>
  </si>
  <si>
    <t>231U0190</t>
  </si>
  <si>
    <t>231U0218</t>
  </si>
  <si>
    <t>231U0222</t>
  </si>
  <si>
    <t>231U0615</t>
  </si>
  <si>
    <t>231u0590</t>
  </si>
  <si>
    <t>213U0205</t>
  </si>
  <si>
    <t>231U0194</t>
  </si>
  <si>
    <t>231U0212</t>
  </si>
  <si>
    <t>231U0219</t>
  </si>
  <si>
    <t>213U0611</t>
  </si>
  <si>
    <t>231U0225</t>
  </si>
  <si>
    <t>AMBROS XOLO JOSE ANTONIO</t>
  </si>
  <si>
    <t>CAGAL TOTO SAYURI YATZIRY</t>
  </si>
  <si>
    <t>CARMONA SERVIN DANIELA JAZMIN</t>
  </si>
  <si>
    <t>COBIX MARTÍNEZ ALEJANDRA GUADALUPE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</si>
  <si>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</si>
  <si>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</si>
  <si>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</si>
  <si>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</si>
  <si>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</si>
  <si>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</si>
  <si>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</si>
  <si>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</si>
  <si>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</si>
  <si>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MELCHI COTA CINTHIA YARELI</t>
  </si>
  <si>
    <t>MORALES ALFONSO ALMA GERALDINE</t>
  </si>
  <si>
    <t>ORTIZ RAMIREZ DIANA LIZZETH</t>
  </si>
  <si>
    <t>PAXTIAN VILLEGAS YAZMIN DEL CARMEN</t>
  </si>
  <si>
    <t>POMPEYO TEPACH LETZY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</si>
  <si>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</si>
  <si>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</si>
  <si>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</si>
  <si>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</si>
  <si>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</si>
  <si>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 xml:space="preserve">221U0269 </t>
  </si>
  <si>
    <t xml:space="preserve">221U0275 </t>
  </si>
  <si>
    <t xml:space="preserve">221U0276 </t>
  </si>
  <si>
    <t>211U0227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</si>
  <si>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</si>
  <si>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</si>
  <si>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</si>
  <si>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</si>
  <si>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</si>
  <si>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</si>
  <si>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</si>
  <si>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</si>
  <si>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</si>
  <si>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221U0307 </t>
  </si>
  <si>
    <t xml:space="preserve">221U0311 </t>
  </si>
  <si>
    <t xml:space="preserve">221U0315 </t>
  </si>
  <si>
    <t>211U0259</t>
  </si>
  <si>
    <t xml:space="preserve">221U0323 </t>
  </si>
  <si>
    <t xml:space="preserve">221U0330 </t>
  </si>
  <si>
    <t>221U0331</t>
  </si>
  <si>
    <t xml:space="preserve">221U0339 </t>
  </si>
  <si>
    <t xml:space="preserve">221U0342 </t>
  </si>
  <si>
    <t>211U0264</t>
  </si>
  <si>
    <t>FEBRERO-JUNIO 2025</t>
  </si>
  <si>
    <t>FEBRERO.JUNIO 2025</t>
  </si>
  <si>
    <t>ALVARES MIXTEGA ITZEL ARELY</t>
  </si>
  <si>
    <t>CHAGALA PACHECO FLOR EDITH</t>
  </si>
  <si>
    <t>CHONTAL MUÑOZ ARELI NOEMI</t>
  </si>
  <si>
    <t>CHONTAL VILLEGAS JORGE ALFREDO</t>
  </si>
  <si>
    <t>GARCÍA MARTÍNEZ LIZETH</t>
  </si>
  <si>
    <t>GONZALEZ FLORES JUAN FERNANDO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</si>
  <si>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</si>
  <si>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</si>
  <si>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</si>
  <si>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</si>
  <si>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</si>
  <si>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</si>
  <si>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</si>
  <si>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</si>
  <si>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</si>
  <si>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</si>
  <si>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</si>
  <si>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</si>
  <si>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</si>
  <si>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</si>
  <si>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</si>
  <si>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</si>
  <si>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</si>
  <si>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</si>
  <si>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</si>
  <si>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</si>
  <si>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</si>
  <si>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</si>
  <si>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221U0268 </t>
  </si>
  <si>
    <t xml:space="preserve">221U0279 </t>
  </si>
  <si>
    <t xml:space="preserve">221U0837 </t>
  </si>
  <si>
    <t>221U0282</t>
  </si>
  <si>
    <t xml:space="preserve">221U0290 </t>
  </si>
  <si>
    <t xml:space="preserve">221U0291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</si>
  <si>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</si>
  <si>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</si>
  <si>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</si>
  <si>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</si>
  <si>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</si>
  <si>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</si>
  <si>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</si>
  <si>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</si>
  <si>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</si>
  <si>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</si>
  <si>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</si>
  <si>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</si>
  <si>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</si>
  <si>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</si>
  <si>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</si>
  <si>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</si>
  <si>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</si>
  <si>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</si>
  <si>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</si>
  <si>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</si>
  <si>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</si>
  <si>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</si>
  <si>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405-B</t>
  </si>
  <si>
    <t>405-C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</si>
</sst>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zoomScale="84" zoomScaleNormal="84" workbookViewId="0">
      <selection activeCell="W16" sqref="W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</row>
    <row r="3" spans="2:19" x14ac:dyDescent="0.3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1"/>
      <c r="P3" s="11"/>
    </row>
    <row r="4" spans="2:19" x14ac:dyDescent="0.3">
      <c r="C4" t="s">
        <v>0</v>
      </c>
      <c r="D4" s="55" t="s">
        <v>24</v>
      </c>
      <c r="E4" s="55"/>
      <c r="F4" s="55"/>
      <c r="G4" s="55"/>
      <c r="I4" t="s">
        <v>1</v>
      </c>
      <c r="J4" s="56" t="s">
        <v>198</v>
      </c>
      <c r="K4" s="56"/>
      <c r="M4" t="s">
        <v>2</v>
      </c>
      <c r="N4" s="21" t="s">
        <v>28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56" t="s">
        <v>141</v>
      </c>
      <c r="E6" s="56"/>
      <c r="F6" s="56"/>
      <c r="G6" s="56"/>
      <c r="I6" s="57" t="s">
        <v>21</v>
      </c>
      <c r="J6" s="57"/>
      <c r="K6" s="58" t="s">
        <v>25</v>
      </c>
      <c r="L6" s="58"/>
      <c r="M6" s="58"/>
      <c r="N6" s="58"/>
    </row>
    <row r="7" spans="2:19" ht="11.25" customHeight="1" x14ac:dyDescent="0.3"/>
    <row r="8" spans="2:19" x14ac:dyDescent="0.3">
      <c r="B8" s="2" t="s">
        <v>4</v>
      </c>
      <c r="C8" s="2" t="s">
        <v>6</v>
      </c>
      <c r="D8" s="59" t="s">
        <v>5</v>
      </c>
      <c r="E8" s="59"/>
      <c r="F8" s="59"/>
      <c r="G8" s="59"/>
      <c r="H8" s="59"/>
      <c r="I8" s="59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22</v>
      </c>
      <c r="S8" t="s">
        <v>29</v>
      </c>
    </row>
    <row r="9" spans="2:19" ht="15.6" x14ac:dyDescent="0.3">
      <c r="B9" s="22">
        <v>1</v>
      </c>
      <c r="C9" t="s">
        <v>50</v>
      </c>
      <c r="D9" s="46" t="s">
        <v>30</v>
      </c>
      <c r="E9" s="47" t="s">
        <v>30</v>
      </c>
      <c r="F9" s="47" t="s">
        <v>30</v>
      </c>
      <c r="G9" s="47" t="s">
        <v>30</v>
      </c>
      <c r="H9" s="47" t="s">
        <v>30</v>
      </c>
      <c r="I9" s="48" t="s">
        <v>30</v>
      </c>
      <c r="J9" s="23">
        <v>100</v>
      </c>
      <c r="K9" s="23">
        <v>100</v>
      </c>
      <c r="L9" s="23">
        <v>100</v>
      </c>
      <c r="M9" s="23">
        <v>100</v>
      </c>
      <c r="N9" s="23">
        <v>0</v>
      </c>
      <c r="O9" s="7">
        <f>SUM(J9:N9)/5</f>
        <v>80</v>
      </c>
    </row>
    <row r="10" spans="2:19" ht="15.6" x14ac:dyDescent="0.3">
      <c r="B10" s="9">
        <f>B9+1</f>
        <v>2</v>
      </c>
      <c r="C10" s="9" t="s">
        <v>51</v>
      </c>
      <c r="D10" s="46" t="s">
        <v>31</v>
      </c>
      <c r="E10" s="47" t="s">
        <v>31</v>
      </c>
      <c r="F10" s="47" t="s">
        <v>31</v>
      </c>
      <c r="G10" s="47" t="s">
        <v>31</v>
      </c>
      <c r="H10" s="47" t="s">
        <v>31</v>
      </c>
      <c r="I10" s="48" t="s">
        <v>31</v>
      </c>
      <c r="J10" s="10">
        <v>90</v>
      </c>
      <c r="K10" s="10">
        <v>95</v>
      </c>
      <c r="L10" s="10">
        <v>90</v>
      </c>
      <c r="M10" s="10">
        <v>85</v>
      </c>
      <c r="N10" s="10">
        <v>0</v>
      </c>
      <c r="O10" s="7">
        <f t="shared" ref="O10:O30" si="0">SUM(J10:N10)/7</f>
        <v>51.428571428571431</v>
      </c>
    </row>
    <row r="11" spans="2:19" ht="15.6" x14ac:dyDescent="0.3">
      <c r="B11" s="9">
        <f t="shared" ref="B11:B28" si="1">B10+1</f>
        <v>3</v>
      </c>
      <c r="C11" s="9" t="s">
        <v>52</v>
      </c>
      <c r="D11" s="46" t="s">
        <v>32</v>
      </c>
      <c r="E11" s="47" t="s">
        <v>32</v>
      </c>
      <c r="F11" s="47" t="s">
        <v>32</v>
      </c>
      <c r="G11" s="47" t="s">
        <v>32</v>
      </c>
      <c r="H11" s="47" t="s">
        <v>32</v>
      </c>
      <c r="I11" s="48" t="s">
        <v>32</v>
      </c>
      <c r="J11" s="10">
        <v>90</v>
      </c>
      <c r="K11" s="10">
        <v>90</v>
      </c>
      <c r="L11" s="10">
        <v>80</v>
      </c>
      <c r="M11" s="10">
        <v>95</v>
      </c>
      <c r="N11" s="10">
        <v>0</v>
      </c>
      <c r="O11" s="7">
        <f t="shared" si="0"/>
        <v>50.714285714285715</v>
      </c>
    </row>
    <row r="12" spans="2:19" ht="15.6" x14ac:dyDescent="0.3">
      <c r="B12" s="9">
        <f t="shared" si="1"/>
        <v>4</v>
      </c>
      <c r="C12" s="9" t="s">
        <v>53</v>
      </c>
      <c r="D12" s="46" t="s">
        <v>33</v>
      </c>
      <c r="E12" s="47" t="s">
        <v>33</v>
      </c>
      <c r="F12" s="47" t="s">
        <v>33</v>
      </c>
      <c r="G12" s="47" t="s">
        <v>33</v>
      </c>
      <c r="H12" s="47" t="s">
        <v>33</v>
      </c>
      <c r="I12" s="48" t="s">
        <v>33</v>
      </c>
      <c r="J12" s="10">
        <v>100</v>
      </c>
      <c r="K12" s="10">
        <v>100</v>
      </c>
      <c r="L12" s="10">
        <v>100</v>
      </c>
      <c r="M12" s="10">
        <v>90</v>
      </c>
      <c r="N12" s="10">
        <v>0</v>
      </c>
      <c r="O12" s="7">
        <f t="shared" si="0"/>
        <v>55.714285714285715</v>
      </c>
    </row>
    <row r="13" spans="2:19" ht="15.6" x14ac:dyDescent="0.3">
      <c r="B13" s="9">
        <f t="shared" si="1"/>
        <v>5</v>
      </c>
      <c r="C13" s="9" t="s">
        <v>54</v>
      </c>
      <c r="D13" s="46" t="s">
        <v>34</v>
      </c>
      <c r="E13" s="47" t="s">
        <v>34</v>
      </c>
      <c r="F13" s="47" t="s">
        <v>34</v>
      </c>
      <c r="G13" s="47" t="s">
        <v>34</v>
      </c>
      <c r="H13" s="47" t="s">
        <v>34</v>
      </c>
      <c r="I13" s="48" t="s">
        <v>34</v>
      </c>
      <c r="J13" s="10">
        <v>80</v>
      </c>
      <c r="K13" s="10">
        <v>95</v>
      </c>
      <c r="L13" s="10">
        <v>85</v>
      </c>
      <c r="M13" s="10">
        <v>100</v>
      </c>
      <c r="N13" s="10">
        <v>0</v>
      </c>
      <c r="O13" s="7">
        <f t="shared" si="0"/>
        <v>51.428571428571431</v>
      </c>
    </row>
    <row r="14" spans="2:19" ht="15.6" x14ac:dyDescent="0.3">
      <c r="B14" s="9">
        <f t="shared" si="1"/>
        <v>6</v>
      </c>
      <c r="C14" s="9" t="s">
        <v>55</v>
      </c>
      <c r="D14" s="46" t="s">
        <v>35</v>
      </c>
      <c r="E14" s="47" t="s">
        <v>35</v>
      </c>
      <c r="F14" s="47" t="s">
        <v>35</v>
      </c>
      <c r="G14" s="47" t="s">
        <v>35</v>
      </c>
      <c r="H14" s="47" t="s">
        <v>35</v>
      </c>
      <c r="I14" s="48" t="s">
        <v>35</v>
      </c>
      <c r="J14" s="10">
        <v>90</v>
      </c>
      <c r="K14" s="10">
        <v>100</v>
      </c>
      <c r="L14" s="10">
        <v>100</v>
      </c>
      <c r="M14" s="10">
        <v>90</v>
      </c>
      <c r="N14" s="10">
        <v>0</v>
      </c>
      <c r="O14" s="7">
        <f t="shared" si="0"/>
        <v>54.285714285714285</v>
      </c>
    </row>
    <row r="15" spans="2:19" ht="15.6" x14ac:dyDescent="0.3">
      <c r="B15" s="9">
        <f t="shared" si="1"/>
        <v>7</v>
      </c>
      <c r="C15" s="9" t="s">
        <v>56</v>
      </c>
      <c r="D15" s="46" t="s">
        <v>36</v>
      </c>
      <c r="E15" s="47" t="s">
        <v>36</v>
      </c>
      <c r="F15" s="47" t="s">
        <v>36</v>
      </c>
      <c r="G15" s="47" t="s">
        <v>36</v>
      </c>
      <c r="H15" s="47" t="s">
        <v>36</v>
      </c>
      <c r="I15" s="48" t="s">
        <v>36</v>
      </c>
      <c r="J15" s="10">
        <v>90</v>
      </c>
      <c r="K15" s="10">
        <v>95</v>
      </c>
      <c r="L15" s="10">
        <v>85</v>
      </c>
      <c r="M15" s="10">
        <v>100</v>
      </c>
      <c r="N15" s="10">
        <v>0</v>
      </c>
      <c r="O15" s="7">
        <f t="shared" si="0"/>
        <v>52.857142857142854</v>
      </c>
    </row>
    <row r="16" spans="2:19" ht="15.6" x14ac:dyDescent="0.3">
      <c r="B16" s="9">
        <f t="shared" si="1"/>
        <v>8</v>
      </c>
      <c r="C16" s="9" t="s">
        <v>57</v>
      </c>
      <c r="D16" s="46" t="s">
        <v>37</v>
      </c>
      <c r="E16" s="47" t="s">
        <v>37</v>
      </c>
      <c r="F16" s="47" t="s">
        <v>37</v>
      </c>
      <c r="G16" s="47" t="s">
        <v>37</v>
      </c>
      <c r="H16" s="47" t="s">
        <v>37</v>
      </c>
      <c r="I16" s="48" t="s">
        <v>37</v>
      </c>
      <c r="J16" s="10">
        <v>100</v>
      </c>
      <c r="K16" s="10">
        <v>100</v>
      </c>
      <c r="L16" s="10">
        <v>100</v>
      </c>
      <c r="M16" s="10">
        <v>100</v>
      </c>
      <c r="N16" s="10">
        <v>0</v>
      </c>
      <c r="O16" s="7">
        <f t="shared" si="0"/>
        <v>57.142857142857146</v>
      </c>
    </row>
    <row r="17" spans="2:15" ht="15.6" x14ac:dyDescent="0.3">
      <c r="B17" s="9">
        <f t="shared" si="1"/>
        <v>9</v>
      </c>
      <c r="C17" s="9" t="s">
        <v>58</v>
      </c>
      <c r="D17" s="46" t="s">
        <v>38</v>
      </c>
      <c r="E17" s="47" t="s">
        <v>38</v>
      </c>
      <c r="F17" s="47" t="s">
        <v>38</v>
      </c>
      <c r="G17" s="47" t="s">
        <v>38</v>
      </c>
      <c r="H17" s="47" t="s">
        <v>38</v>
      </c>
      <c r="I17" s="48" t="s">
        <v>38</v>
      </c>
      <c r="J17" s="10">
        <v>95</v>
      </c>
      <c r="K17" s="10">
        <v>95</v>
      </c>
      <c r="L17" s="10">
        <v>90</v>
      </c>
      <c r="M17" s="10">
        <v>100</v>
      </c>
      <c r="N17" s="10">
        <v>0</v>
      </c>
      <c r="O17" s="7">
        <f t="shared" si="0"/>
        <v>54.285714285714285</v>
      </c>
    </row>
    <row r="18" spans="2:15" ht="15.6" x14ac:dyDescent="0.3">
      <c r="B18" s="9">
        <f t="shared" si="1"/>
        <v>10</v>
      </c>
      <c r="C18" s="9" t="s">
        <v>69</v>
      </c>
      <c r="D18" s="46" t="s">
        <v>39</v>
      </c>
      <c r="E18" s="47" t="s">
        <v>39</v>
      </c>
      <c r="F18" s="47" t="s">
        <v>39</v>
      </c>
      <c r="G18" s="47" t="s">
        <v>39</v>
      </c>
      <c r="H18" s="47" t="s">
        <v>39</v>
      </c>
      <c r="I18" s="48" t="s">
        <v>39</v>
      </c>
      <c r="J18" s="10">
        <v>80</v>
      </c>
      <c r="K18" s="10">
        <v>95</v>
      </c>
      <c r="L18" s="10">
        <v>85</v>
      </c>
      <c r="M18" s="10">
        <v>0</v>
      </c>
      <c r="N18" s="10">
        <v>0</v>
      </c>
      <c r="O18" s="7">
        <f t="shared" si="0"/>
        <v>37.142857142857146</v>
      </c>
    </row>
    <row r="19" spans="2:15" ht="15.6" x14ac:dyDescent="0.3">
      <c r="B19" s="9">
        <f t="shared" si="1"/>
        <v>11</v>
      </c>
      <c r="C19" s="9" t="s">
        <v>59</v>
      </c>
      <c r="D19" s="46" t="s">
        <v>40</v>
      </c>
      <c r="E19" s="47" t="s">
        <v>40</v>
      </c>
      <c r="F19" s="47" t="s">
        <v>40</v>
      </c>
      <c r="G19" s="47" t="s">
        <v>40</v>
      </c>
      <c r="H19" s="47" t="s">
        <v>40</v>
      </c>
      <c r="I19" s="48" t="s">
        <v>40</v>
      </c>
      <c r="J19" s="10">
        <v>95</v>
      </c>
      <c r="K19" s="10">
        <v>95</v>
      </c>
      <c r="L19" s="10">
        <v>80</v>
      </c>
      <c r="M19" s="10">
        <v>90</v>
      </c>
      <c r="N19" s="10">
        <v>0</v>
      </c>
      <c r="O19" s="7">
        <f t="shared" si="0"/>
        <v>51.428571428571431</v>
      </c>
    </row>
    <row r="20" spans="2:15" ht="15.6" x14ac:dyDescent="0.3">
      <c r="B20" s="9">
        <f t="shared" si="1"/>
        <v>12</v>
      </c>
      <c r="C20" s="9" t="s">
        <v>60</v>
      </c>
      <c r="D20" s="46" t="s">
        <v>41</v>
      </c>
      <c r="E20" s="47" t="s">
        <v>41</v>
      </c>
      <c r="F20" s="47" t="s">
        <v>41</v>
      </c>
      <c r="G20" s="47" t="s">
        <v>41</v>
      </c>
      <c r="H20" s="47" t="s">
        <v>41</v>
      </c>
      <c r="I20" s="48" t="s">
        <v>41</v>
      </c>
      <c r="J20" s="10">
        <v>95</v>
      </c>
      <c r="K20" s="10">
        <v>100</v>
      </c>
      <c r="L20" s="10">
        <v>100</v>
      </c>
      <c r="M20" s="10">
        <v>95</v>
      </c>
      <c r="N20" s="10">
        <v>0</v>
      </c>
      <c r="O20" s="7">
        <f t="shared" si="0"/>
        <v>55.714285714285715</v>
      </c>
    </row>
    <row r="21" spans="2:15" ht="15.6" x14ac:dyDescent="0.3">
      <c r="B21" s="9">
        <f t="shared" si="1"/>
        <v>13</v>
      </c>
      <c r="C21" s="9" t="s">
        <v>61</v>
      </c>
      <c r="D21" s="46" t="s">
        <v>42</v>
      </c>
      <c r="E21" s="47" t="s">
        <v>42</v>
      </c>
      <c r="F21" s="47" t="s">
        <v>42</v>
      </c>
      <c r="G21" s="47" t="s">
        <v>42</v>
      </c>
      <c r="H21" s="47" t="s">
        <v>42</v>
      </c>
      <c r="I21" s="48" t="s">
        <v>42</v>
      </c>
      <c r="J21" s="10"/>
      <c r="K21" s="10">
        <v>100</v>
      </c>
      <c r="L21" s="10">
        <v>70</v>
      </c>
      <c r="M21" s="10">
        <v>70</v>
      </c>
      <c r="N21" s="10">
        <v>0</v>
      </c>
      <c r="O21" s="7">
        <f t="shared" si="0"/>
        <v>34.285714285714285</v>
      </c>
    </row>
    <row r="22" spans="2:15" ht="15.6" x14ac:dyDescent="0.3">
      <c r="B22" s="9">
        <f t="shared" si="1"/>
        <v>14</v>
      </c>
      <c r="C22" s="9" t="s">
        <v>62</v>
      </c>
      <c r="D22" s="46" t="s">
        <v>43</v>
      </c>
      <c r="E22" s="47" t="s">
        <v>43</v>
      </c>
      <c r="F22" s="47" t="s">
        <v>43</v>
      </c>
      <c r="G22" s="47" t="s">
        <v>43</v>
      </c>
      <c r="H22" s="47" t="s">
        <v>43</v>
      </c>
      <c r="I22" s="48" t="s">
        <v>43</v>
      </c>
      <c r="J22" s="10">
        <v>100</v>
      </c>
      <c r="K22" s="10">
        <v>100</v>
      </c>
      <c r="L22" s="10">
        <v>95</v>
      </c>
      <c r="M22" s="10">
        <v>95</v>
      </c>
      <c r="N22" s="10">
        <v>0</v>
      </c>
      <c r="O22" s="7">
        <f t="shared" si="0"/>
        <v>55.714285714285715</v>
      </c>
    </row>
    <row r="23" spans="2:15" ht="15.6" x14ac:dyDescent="0.3">
      <c r="B23" s="9">
        <f t="shared" si="1"/>
        <v>15</v>
      </c>
      <c r="C23" s="9" t="s">
        <v>63</v>
      </c>
      <c r="D23" s="46" t="s">
        <v>44</v>
      </c>
      <c r="E23" s="47" t="s">
        <v>44</v>
      </c>
      <c r="F23" s="47" t="s">
        <v>44</v>
      </c>
      <c r="G23" s="47" t="s">
        <v>44</v>
      </c>
      <c r="H23" s="47" t="s">
        <v>44</v>
      </c>
      <c r="I23" s="48" t="s">
        <v>44</v>
      </c>
      <c r="J23" s="10">
        <v>95</v>
      </c>
      <c r="K23" s="10">
        <v>100</v>
      </c>
      <c r="L23" s="10">
        <v>90</v>
      </c>
      <c r="M23" s="10">
        <v>100</v>
      </c>
      <c r="N23" s="10">
        <v>0</v>
      </c>
      <c r="O23" s="7">
        <f t="shared" si="0"/>
        <v>55</v>
      </c>
    </row>
    <row r="24" spans="2:15" ht="15.6" x14ac:dyDescent="0.3">
      <c r="B24" s="9">
        <f t="shared" si="1"/>
        <v>16</v>
      </c>
      <c r="C24" s="9" t="s">
        <v>64</v>
      </c>
      <c r="D24" s="46" t="s">
        <v>45</v>
      </c>
      <c r="E24" s="47" t="s">
        <v>45</v>
      </c>
      <c r="F24" s="47" t="s">
        <v>45</v>
      </c>
      <c r="G24" s="47" t="s">
        <v>45</v>
      </c>
      <c r="H24" s="47" t="s">
        <v>45</v>
      </c>
      <c r="I24" s="48" t="s">
        <v>45</v>
      </c>
      <c r="J24" s="10">
        <v>100</v>
      </c>
      <c r="K24" s="10">
        <v>100</v>
      </c>
      <c r="L24" s="10">
        <v>100</v>
      </c>
      <c r="M24" s="10">
        <v>100</v>
      </c>
      <c r="N24" s="10">
        <v>0</v>
      </c>
      <c r="O24" s="7">
        <f t="shared" si="0"/>
        <v>57.142857142857146</v>
      </c>
    </row>
    <row r="25" spans="2:15" ht="15.6" x14ac:dyDescent="0.3">
      <c r="B25" s="9">
        <f t="shared" si="1"/>
        <v>17</v>
      </c>
      <c r="C25" s="9" t="s">
        <v>65</v>
      </c>
      <c r="D25" s="46" t="s">
        <v>46</v>
      </c>
      <c r="E25" s="47" t="s">
        <v>46</v>
      </c>
      <c r="F25" s="47" t="s">
        <v>46</v>
      </c>
      <c r="G25" s="47" t="s">
        <v>46</v>
      </c>
      <c r="H25" s="47" t="s">
        <v>46</v>
      </c>
      <c r="I25" s="48" t="s">
        <v>46</v>
      </c>
      <c r="J25" s="10">
        <v>0</v>
      </c>
      <c r="K25" s="10">
        <v>70</v>
      </c>
      <c r="L25" s="10"/>
      <c r="M25" s="10">
        <v>0</v>
      </c>
      <c r="N25" s="10">
        <v>0</v>
      </c>
      <c r="O25" s="7">
        <f t="shared" si="0"/>
        <v>10</v>
      </c>
    </row>
    <row r="26" spans="2:15" ht="15.6" x14ac:dyDescent="0.3">
      <c r="B26" s="9">
        <f t="shared" si="1"/>
        <v>18</v>
      </c>
      <c r="C26" s="9" t="s">
        <v>66</v>
      </c>
      <c r="D26" s="46" t="s">
        <v>47</v>
      </c>
      <c r="E26" s="47" t="s">
        <v>47</v>
      </c>
      <c r="F26" s="47" t="s">
        <v>47</v>
      </c>
      <c r="G26" s="47" t="s">
        <v>47</v>
      </c>
      <c r="H26" s="47" t="s">
        <v>47</v>
      </c>
      <c r="I26" s="48" t="s">
        <v>47</v>
      </c>
      <c r="J26" s="10">
        <v>85</v>
      </c>
      <c r="K26" s="10">
        <v>95</v>
      </c>
      <c r="L26" s="10">
        <v>80</v>
      </c>
      <c r="M26" s="10">
        <v>0</v>
      </c>
      <c r="N26" s="10">
        <v>0</v>
      </c>
      <c r="O26" s="7">
        <f t="shared" si="0"/>
        <v>37.142857142857146</v>
      </c>
    </row>
    <row r="27" spans="2:15" ht="15.6" x14ac:dyDescent="0.3">
      <c r="B27" s="9">
        <f t="shared" si="1"/>
        <v>19</v>
      </c>
      <c r="C27" s="9" t="s">
        <v>67</v>
      </c>
      <c r="D27" s="46" t="s">
        <v>48</v>
      </c>
      <c r="E27" s="47" t="s">
        <v>48</v>
      </c>
      <c r="F27" s="47" t="s">
        <v>48</v>
      </c>
      <c r="G27" s="47" t="s">
        <v>48</v>
      </c>
      <c r="H27" s="47" t="s">
        <v>48</v>
      </c>
      <c r="I27" s="48" t="s">
        <v>48</v>
      </c>
      <c r="J27" s="10">
        <v>100</v>
      </c>
      <c r="K27" s="24">
        <v>100</v>
      </c>
      <c r="L27" s="24">
        <v>100</v>
      </c>
      <c r="M27" s="24">
        <v>100</v>
      </c>
      <c r="N27" s="24">
        <v>0</v>
      </c>
      <c r="O27" s="7">
        <f t="shared" si="0"/>
        <v>57.142857142857146</v>
      </c>
    </row>
    <row r="28" spans="2:15" ht="15.6" x14ac:dyDescent="0.3">
      <c r="B28" s="9">
        <f t="shared" si="1"/>
        <v>20</v>
      </c>
      <c r="C28" s="9" t="s">
        <v>68</v>
      </c>
      <c r="D28" s="46" t="s">
        <v>49</v>
      </c>
      <c r="E28" s="47" t="s">
        <v>49</v>
      </c>
      <c r="F28" s="47" t="s">
        <v>49</v>
      </c>
      <c r="G28" s="47" t="s">
        <v>49</v>
      </c>
      <c r="H28" s="47" t="s">
        <v>49</v>
      </c>
      <c r="I28" s="48" t="s">
        <v>49</v>
      </c>
      <c r="J28" s="10">
        <v>95</v>
      </c>
      <c r="K28" s="24">
        <v>100</v>
      </c>
      <c r="L28" s="24">
        <v>100</v>
      </c>
      <c r="M28" s="24">
        <v>90</v>
      </c>
      <c r="N28" s="24">
        <v>0</v>
      </c>
      <c r="O28" s="7">
        <f t="shared" si="0"/>
        <v>55</v>
      </c>
    </row>
    <row r="29" spans="2:15" x14ac:dyDescent="0.3">
      <c r="B29" s="9"/>
      <c r="C29" s="4"/>
      <c r="D29" s="49"/>
      <c r="E29" s="49"/>
      <c r="F29" s="49"/>
      <c r="G29" s="49"/>
      <c r="H29" s="49"/>
      <c r="I29" s="49"/>
      <c r="J29" s="10"/>
      <c r="K29" s="10"/>
      <c r="L29" s="10">
        <f>SUM(L9:L28)/20</f>
        <v>86.5</v>
      </c>
      <c r="M29" s="38">
        <f>SUM(M9:M28)/20</f>
        <v>80</v>
      </c>
      <c r="N29" s="10"/>
      <c r="O29" s="7">
        <f t="shared" si="0"/>
        <v>23.785714285714285</v>
      </c>
    </row>
    <row r="30" spans="2:15" x14ac:dyDescent="0.3">
      <c r="B30" s="9"/>
      <c r="C30" s="13"/>
      <c r="D30" s="50"/>
      <c r="E30" s="51"/>
      <c r="F30" s="51"/>
      <c r="G30" s="51"/>
      <c r="H30" s="51"/>
      <c r="I30" s="52"/>
      <c r="J30" s="2"/>
      <c r="K30" s="2"/>
      <c r="L30" s="2"/>
      <c r="M30" s="2"/>
      <c r="N30" s="2"/>
      <c r="O30" s="7">
        <f t="shared" si="0"/>
        <v>0</v>
      </c>
    </row>
    <row r="31" spans="2:15" x14ac:dyDescent="0.3">
      <c r="C31" s="42"/>
      <c r="D31" s="42"/>
      <c r="E31" s="8"/>
      <c r="H31" s="44" t="s">
        <v>18</v>
      </c>
      <c r="I31" s="44"/>
      <c r="J31" s="14">
        <v>19</v>
      </c>
      <c r="K31" s="14">
        <f>COUNTIF(K9:K30,"&gt;=70")</f>
        <v>20</v>
      </c>
      <c r="L31" s="14">
        <f>COUNTIF(L9:L30,"&gt;=70")</f>
        <v>20</v>
      </c>
      <c r="M31" s="14">
        <f>COUNTIF(M9:M30,"&gt;=70")</f>
        <v>18</v>
      </c>
      <c r="N31" s="14">
        <f>COUNTIF(N9:N30,"&gt;=70")</f>
        <v>0</v>
      </c>
      <c r="O31" s="18">
        <f>COUNTIF(O9:O28,"&gt;=70")</f>
        <v>1</v>
      </c>
    </row>
    <row r="32" spans="2:15" x14ac:dyDescent="0.3">
      <c r="C32" s="42"/>
      <c r="D32" s="42"/>
      <c r="E32" s="12"/>
      <c r="H32" s="45" t="s">
        <v>19</v>
      </c>
      <c r="I32" s="45"/>
      <c r="J32" s="15">
        <v>1</v>
      </c>
      <c r="K32" s="15">
        <f>COUNTIF(K9:K30,"&lt;70")</f>
        <v>0</v>
      </c>
      <c r="L32" s="15">
        <f>COUNTIF(L9:L30,"&lt;70")</f>
        <v>0</v>
      </c>
      <c r="M32" s="15">
        <f>COUNTIF(M9:M30,"&lt;70")</f>
        <v>3</v>
      </c>
      <c r="N32" s="15">
        <f>COUNTIF(N9:N30,"&lt;70")</f>
        <v>20</v>
      </c>
      <c r="O32" s="15">
        <f>COUNTIF(O9:O30,"&lt;70")</f>
        <v>21</v>
      </c>
    </row>
    <row r="33" spans="3:15" x14ac:dyDescent="0.3">
      <c r="C33" s="42"/>
      <c r="D33" s="42"/>
      <c r="E33" s="42"/>
      <c r="H33" s="45" t="s">
        <v>20</v>
      </c>
      <c r="I33" s="45"/>
      <c r="J33" s="15">
        <f t="shared" ref="J33:O33" si="2">COUNT(J9:J30)</f>
        <v>19</v>
      </c>
      <c r="K33" s="15">
        <v>20</v>
      </c>
      <c r="L33" s="15">
        <f t="shared" si="2"/>
        <v>20</v>
      </c>
      <c r="M33" s="15">
        <f t="shared" si="2"/>
        <v>21</v>
      </c>
      <c r="N33" s="15">
        <f t="shared" si="2"/>
        <v>20</v>
      </c>
      <c r="O33" s="15">
        <f t="shared" si="2"/>
        <v>22</v>
      </c>
    </row>
    <row r="34" spans="3:15" x14ac:dyDescent="0.3">
      <c r="C34" s="42"/>
      <c r="D34" s="42"/>
      <c r="E34" s="8"/>
      <c r="F34" s="5"/>
      <c r="H34" s="43" t="s">
        <v>15</v>
      </c>
      <c r="I34" s="43"/>
      <c r="J34" s="16">
        <f>J31/J33</f>
        <v>1</v>
      </c>
      <c r="K34" s="17">
        <f t="shared" ref="K34:O34" si="3">K31/K33</f>
        <v>1</v>
      </c>
      <c r="L34" s="17">
        <f t="shared" si="3"/>
        <v>1</v>
      </c>
      <c r="M34" s="17">
        <f t="shared" si="3"/>
        <v>0.8571428571428571</v>
      </c>
      <c r="N34" s="17">
        <f t="shared" si="3"/>
        <v>0</v>
      </c>
      <c r="O34" s="17">
        <f t="shared" si="3"/>
        <v>4.5454545454545456E-2</v>
      </c>
    </row>
    <row r="35" spans="3:15" x14ac:dyDescent="0.3">
      <c r="C35" s="42"/>
      <c r="D35" s="42"/>
      <c r="E35" s="8"/>
      <c r="F35" s="5"/>
      <c r="H35" s="43" t="s">
        <v>16</v>
      </c>
      <c r="I35" s="43"/>
      <c r="J35" s="16">
        <f>J32/J33</f>
        <v>5.2631578947368418E-2</v>
      </c>
      <c r="K35" s="16">
        <f t="shared" ref="K35:O35" si="4">K32/K33</f>
        <v>0</v>
      </c>
      <c r="L35" s="17">
        <f t="shared" si="4"/>
        <v>0</v>
      </c>
      <c r="M35" s="17">
        <f t="shared" si="4"/>
        <v>0.14285714285714285</v>
      </c>
      <c r="N35" s="17">
        <f t="shared" si="4"/>
        <v>1</v>
      </c>
      <c r="O35" s="17">
        <f t="shared" si="4"/>
        <v>0.95454545454545459</v>
      </c>
    </row>
    <row r="36" spans="3:15" x14ac:dyDescent="0.3">
      <c r="C36" s="42"/>
      <c r="D36" s="42"/>
      <c r="E36" s="12"/>
      <c r="F36" s="5"/>
    </row>
    <row r="37" spans="3:15" x14ac:dyDescent="0.3">
      <c r="C37" s="8"/>
      <c r="D37" s="8"/>
      <c r="E37" s="12"/>
      <c r="F37" s="5"/>
    </row>
    <row r="38" spans="3:15" x14ac:dyDescent="0.3">
      <c r="J38" s="40"/>
      <c r="K38" s="40"/>
      <c r="L38" s="40"/>
      <c r="M38" s="40"/>
      <c r="N38" s="40"/>
    </row>
    <row r="39" spans="3:15" x14ac:dyDescent="0.3">
      <c r="J39" s="41" t="s">
        <v>17</v>
      </c>
      <c r="K39" s="41"/>
      <c r="L39" s="41"/>
      <c r="M39" s="41"/>
      <c r="N39" s="41"/>
    </row>
  </sheetData>
  <sortState ref="D9:I28">
    <sortCondition ref="D9"/>
  </sortState>
  <mergeCells count="43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1:D31"/>
    <mergeCell ref="H31:I31"/>
    <mergeCell ref="C32:D32"/>
    <mergeCell ref="H32:I32"/>
    <mergeCell ref="C33:E33"/>
    <mergeCell ref="H33:I33"/>
    <mergeCell ref="J38:N38"/>
    <mergeCell ref="J39:N39"/>
    <mergeCell ref="C34:D34"/>
    <mergeCell ref="H34:I34"/>
    <mergeCell ref="C35:D35"/>
    <mergeCell ref="H35:I35"/>
    <mergeCell ref="C36:D3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workbookViewId="0">
      <selection activeCell="L21" sqref="L21:M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</row>
    <row r="3" spans="2:19" x14ac:dyDescent="0.3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9"/>
      <c r="P3" s="29"/>
    </row>
    <row r="4" spans="2:19" x14ac:dyDescent="0.3">
      <c r="C4" t="s">
        <v>0</v>
      </c>
      <c r="D4" s="55" t="s">
        <v>24</v>
      </c>
      <c r="E4" s="55"/>
      <c r="F4" s="55"/>
      <c r="G4" s="55"/>
      <c r="I4" t="s">
        <v>1</v>
      </c>
      <c r="J4" s="56" t="s">
        <v>199</v>
      </c>
      <c r="K4" s="56"/>
      <c r="M4" t="s">
        <v>2</v>
      </c>
      <c r="N4" s="31" t="s">
        <v>28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56" t="s">
        <v>141</v>
      </c>
      <c r="E6" s="56"/>
      <c r="F6" s="56"/>
      <c r="G6" s="56"/>
      <c r="I6" s="57" t="s">
        <v>21</v>
      </c>
      <c r="J6" s="57"/>
      <c r="K6" s="58" t="s">
        <v>25</v>
      </c>
      <c r="L6" s="58"/>
      <c r="M6" s="58"/>
      <c r="N6" s="58"/>
    </row>
    <row r="7" spans="2:19" ht="11.25" customHeight="1" x14ac:dyDescent="0.3"/>
    <row r="8" spans="2:19" x14ac:dyDescent="0.3">
      <c r="B8" s="2" t="s">
        <v>4</v>
      </c>
      <c r="C8" s="2" t="s">
        <v>6</v>
      </c>
      <c r="D8" s="59" t="s">
        <v>5</v>
      </c>
      <c r="E8" s="59"/>
      <c r="F8" s="59"/>
      <c r="G8" s="59"/>
      <c r="H8" s="59"/>
      <c r="I8" s="59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6" t="s">
        <v>22</v>
      </c>
      <c r="S8" t="s">
        <v>29</v>
      </c>
    </row>
    <row r="9" spans="2:19" ht="15.6" x14ac:dyDescent="0.3">
      <c r="B9" s="27">
        <v>1</v>
      </c>
      <c r="C9" s="29" t="s">
        <v>82</v>
      </c>
      <c r="D9" s="46" t="s">
        <v>70</v>
      </c>
      <c r="E9" s="47" t="s">
        <v>70</v>
      </c>
      <c r="F9" s="47" t="s">
        <v>70</v>
      </c>
      <c r="G9" s="47" t="s">
        <v>70</v>
      </c>
      <c r="H9" s="47" t="s">
        <v>70</v>
      </c>
      <c r="I9" s="48" t="s">
        <v>70</v>
      </c>
      <c r="J9" s="30">
        <v>87</v>
      </c>
      <c r="K9" s="30">
        <v>90</v>
      </c>
      <c r="L9" s="30">
        <v>90</v>
      </c>
      <c r="M9" s="30">
        <v>100</v>
      </c>
      <c r="N9" s="30">
        <v>0</v>
      </c>
      <c r="O9" s="7">
        <f>SUM(J9:N9)/5</f>
        <v>73.400000000000006</v>
      </c>
    </row>
    <row r="10" spans="2:19" ht="15.6" x14ac:dyDescent="0.3">
      <c r="B10" s="27">
        <f>B9+1</f>
        <v>2</v>
      </c>
      <c r="C10" s="27" t="s">
        <v>87</v>
      </c>
      <c r="D10" s="46" t="s">
        <v>71</v>
      </c>
      <c r="E10" s="47" t="s">
        <v>71</v>
      </c>
      <c r="F10" s="47" t="s">
        <v>71</v>
      </c>
      <c r="G10" s="47" t="s">
        <v>71</v>
      </c>
      <c r="H10" s="47" t="s">
        <v>71</v>
      </c>
      <c r="I10" s="48" t="s">
        <v>71</v>
      </c>
      <c r="J10" s="30">
        <v>0</v>
      </c>
      <c r="K10" s="30">
        <v>0</v>
      </c>
      <c r="L10" s="30">
        <v>0</v>
      </c>
      <c r="M10" s="30">
        <v>75</v>
      </c>
      <c r="N10" s="30">
        <v>0</v>
      </c>
      <c r="O10" s="7">
        <f t="shared" ref="O10:O22" si="0">SUM(J10:N10)/7</f>
        <v>10.714285714285714</v>
      </c>
    </row>
    <row r="11" spans="2:19" ht="15.6" x14ac:dyDescent="0.3">
      <c r="B11" s="27">
        <f t="shared" ref="B11:B20" si="1">B10+1</f>
        <v>3</v>
      </c>
      <c r="C11" s="27" t="s">
        <v>83</v>
      </c>
      <c r="D11" s="46" t="s">
        <v>72</v>
      </c>
      <c r="E11" s="47" t="s">
        <v>72</v>
      </c>
      <c r="F11" s="47" t="s">
        <v>72</v>
      </c>
      <c r="G11" s="47" t="s">
        <v>72</v>
      </c>
      <c r="H11" s="47" t="s">
        <v>72</v>
      </c>
      <c r="I11" s="48" t="s">
        <v>72</v>
      </c>
      <c r="J11" s="30">
        <v>90</v>
      </c>
      <c r="K11" s="30">
        <v>95</v>
      </c>
      <c r="L11" s="30">
        <v>95</v>
      </c>
      <c r="M11" s="30">
        <v>100</v>
      </c>
      <c r="N11" s="30">
        <v>0</v>
      </c>
      <c r="O11" s="7">
        <f t="shared" si="0"/>
        <v>54.285714285714285</v>
      </c>
    </row>
    <row r="12" spans="2:19" ht="15.6" x14ac:dyDescent="0.3">
      <c r="B12" s="27">
        <f t="shared" si="1"/>
        <v>4</v>
      </c>
      <c r="C12" s="27" t="s">
        <v>89</v>
      </c>
      <c r="D12" s="46" t="s">
        <v>73</v>
      </c>
      <c r="E12" s="47" t="s">
        <v>73</v>
      </c>
      <c r="F12" s="47" t="s">
        <v>73</v>
      </c>
      <c r="G12" s="47" t="s">
        <v>73</v>
      </c>
      <c r="H12" s="47" t="s">
        <v>73</v>
      </c>
      <c r="I12" s="48" t="s">
        <v>73</v>
      </c>
      <c r="J12" s="30">
        <v>100</v>
      </c>
      <c r="K12" s="30">
        <v>90</v>
      </c>
      <c r="L12" s="30">
        <v>90</v>
      </c>
      <c r="M12" s="30">
        <v>100</v>
      </c>
      <c r="N12" s="30">
        <v>0</v>
      </c>
      <c r="O12" s="7">
        <f t="shared" si="0"/>
        <v>54.285714285714285</v>
      </c>
    </row>
    <row r="13" spans="2:19" ht="15.6" x14ac:dyDescent="0.3">
      <c r="B13" s="27">
        <f t="shared" si="1"/>
        <v>5</v>
      </c>
      <c r="C13" s="27" t="s">
        <v>88</v>
      </c>
      <c r="D13" s="46" t="s">
        <v>74</v>
      </c>
      <c r="E13" s="47" t="s">
        <v>74</v>
      </c>
      <c r="F13" s="47" t="s">
        <v>74</v>
      </c>
      <c r="G13" s="47" t="s">
        <v>74</v>
      </c>
      <c r="H13" s="47" t="s">
        <v>74</v>
      </c>
      <c r="I13" s="48" t="s">
        <v>74</v>
      </c>
      <c r="J13" s="30">
        <v>100</v>
      </c>
      <c r="K13" s="30">
        <v>100</v>
      </c>
      <c r="L13" s="30">
        <v>100</v>
      </c>
      <c r="M13" s="30">
        <v>100</v>
      </c>
      <c r="N13" s="30">
        <v>0</v>
      </c>
      <c r="O13" s="7">
        <f t="shared" si="0"/>
        <v>57.142857142857146</v>
      </c>
    </row>
    <row r="14" spans="2:19" ht="15.6" x14ac:dyDescent="0.3">
      <c r="B14" s="27">
        <f t="shared" si="1"/>
        <v>6</v>
      </c>
      <c r="C14" s="27" t="s">
        <v>90</v>
      </c>
      <c r="D14" s="46" t="s">
        <v>75</v>
      </c>
      <c r="E14" s="47" t="s">
        <v>75</v>
      </c>
      <c r="F14" s="47" t="s">
        <v>75</v>
      </c>
      <c r="G14" s="47" t="s">
        <v>75</v>
      </c>
      <c r="H14" s="47" t="s">
        <v>75</v>
      </c>
      <c r="I14" s="48" t="s">
        <v>75</v>
      </c>
      <c r="J14" s="30">
        <v>90</v>
      </c>
      <c r="K14" s="30">
        <v>100</v>
      </c>
      <c r="L14" s="30">
        <v>100</v>
      </c>
      <c r="M14" s="30">
        <v>85</v>
      </c>
      <c r="N14" s="30">
        <v>0</v>
      </c>
      <c r="O14" s="7">
        <f t="shared" si="0"/>
        <v>53.571428571428569</v>
      </c>
    </row>
    <row r="15" spans="2:19" ht="15.6" x14ac:dyDescent="0.3">
      <c r="B15" s="27">
        <f t="shared" si="1"/>
        <v>7</v>
      </c>
      <c r="C15" s="27" t="s">
        <v>84</v>
      </c>
      <c r="D15" s="46" t="s">
        <v>76</v>
      </c>
      <c r="E15" s="47" t="s">
        <v>76</v>
      </c>
      <c r="F15" s="47" t="s">
        <v>76</v>
      </c>
      <c r="G15" s="47" t="s">
        <v>76</v>
      </c>
      <c r="H15" s="47" t="s">
        <v>76</v>
      </c>
      <c r="I15" s="48" t="s">
        <v>76</v>
      </c>
      <c r="J15" s="30">
        <v>87</v>
      </c>
      <c r="K15" s="30">
        <v>100</v>
      </c>
      <c r="L15" s="30">
        <v>95</v>
      </c>
      <c r="M15" s="30">
        <v>100</v>
      </c>
      <c r="N15" s="30">
        <v>0</v>
      </c>
      <c r="O15" s="7">
        <f t="shared" si="0"/>
        <v>54.571428571428569</v>
      </c>
    </row>
    <row r="16" spans="2:19" ht="15.6" x14ac:dyDescent="0.3">
      <c r="B16" s="27">
        <f t="shared" si="1"/>
        <v>8</v>
      </c>
      <c r="C16" s="27" t="s">
        <v>91</v>
      </c>
      <c r="D16" s="46" t="s">
        <v>77</v>
      </c>
      <c r="E16" s="47" t="s">
        <v>77</v>
      </c>
      <c r="F16" s="47" t="s">
        <v>77</v>
      </c>
      <c r="G16" s="47" t="s">
        <v>77</v>
      </c>
      <c r="H16" s="47" t="s">
        <v>77</v>
      </c>
      <c r="I16" s="48" t="s">
        <v>77</v>
      </c>
      <c r="J16" s="30">
        <v>80</v>
      </c>
      <c r="K16" s="30">
        <v>95</v>
      </c>
      <c r="L16" s="30">
        <v>0</v>
      </c>
      <c r="M16" s="30">
        <v>0</v>
      </c>
      <c r="N16" s="30">
        <v>0</v>
      </c>
      <c r="O16" s="7">
        <f t="shared" si="0"/>
        <v>25</v>
      </c>
    </row>
    <row r="17" spans="2:15" ht="15.6" x14ac:dyDescent="0.3">
      <c r="B17" s="27">
        <f t="shared" si="1"/>
        <v>9</v>
      </c>
      <c r="C17" s="27" t="s">
        <v>92</v>
      </c>
      <c r="D17" s="46" t="s">
        <v>78</v>
      </c>
      <c r="E17" s="47" t="s">
        <v>78</v>
      </c>
      <c r="F17" s="47" t="s">
        <v>78</v>
      </c>
      <c r="G17" s="47" t="s">
        <v>78</v>
      </c>
      <c r="H17" s="47" t="s">
        <v>78</v>
      </c>
      <c r="I17" s="48" t="s">
        <v>78</v>
      </c>
      <c r="J17" s="30">
        <v>100</v>
      </c>
      <c r="K17" s="30">
        <v>100</v>
      </c>
      <c r="L17" s="30">
        <v>100</v>
      </c>
      <c r="M17" s="30">
        <v>100</v>
      </c>
      <c r="N17" s="30">
        <v>0</v>
      </c>
      <c r="O17" s="7">
        <f t="shared" si="0"/>
        <v>57.142857142857146</v>
      </c>
    </row>
    <row r="18" spans="2:15" ht="15.6" x14ac:dyDescent="0.3">
      <c r="B18" s="27">
        <f t="shared" si="1"/>
        <v>10</v>
      </c>
      <c r="C18" s="27" t="s">
        <v>85</v>
      </c>
      <c r="D18" s="46" t="s">
        <v>79</v>
      </c>
      <c r="E18" s="47" t="s">
        <v>79</v>
      </c>
      <c r="F18" s="47" t="s">
        <v>79</v>
      </c>
      <c r="G18" s="47" t="s">
        <v>79</v>
      </c>
      <c r="H18" s="47" t="s">
        <v>79</v>
      </c>
      <c r="I18" s="48" t="s">
        <v>79</v>
      </c>
      <c r="J18" s="30">
        <v>85</v>
      </c>
      <c r="K18" s="30">
        <v>90</v>
      </c>
      <c r="L18" s="30">
        <v>90</v>
      </c>
      <c r="M18" s="30">
        <v>100</v>
      </c>
      <c r="N18" s="30">
        <v>0</v>
      </c>
      <c r="O18" s="7">
        <f t="shared" si="0"/>
        <v>52.142857142857146</v>
      </c>
    </row>
    <row r="19" spans="2:15" ht="15.6" x14ac:dyDescent="0.3">
      <c r="B19" s="27">
        <f t="shared" si="1"/>
        <v>11</v>
      </c>
      <c r="C19" s="27" t="s">
        <v>93</v>
      </c>
      <c r="D19" s="46" t="s">
        <v>80</v>
      </c>
      <c r="E19" s="47" t="s">
        <v>80</v>
      </c>
      <c r="F19" s="47" t="s">
        <v>80</v>
      </c>
      <c r="G19" s="47" t="s">
        <v>80</v>
      </c>
      <c r="H19" s="47" t="s">
        <v>80</v>
      </c>
      <c r="I19" s="48" t="s">
        <v>80</v>
      </c>
      <c r="J19" s="30">
        <v>90</v>
      </c>
      <c r="K19" s="30">
        <v>95</v>
      </c>
      <c r="L19" s="30">
        <v>80</v>
      </c>
      <c r="M19" s="30">
        <v>95</v>
      </c>
      <c r="N19" s="30">
        <v>0</v>
      </c>
      <c r="O19" s="7">
        <f t="shared" si="0"/>
        <v>51.428571428571431</v>
      </c>
    </row>
    <row r="20" spans="2:15" ht="15.6" x14ac:dyDescent="0.3">
      <c r="B20" s="27">
        <f t="shared" si="1"/>
        <v>12</v>
      </c>
      <c r="C20" s="27" t="s">
        <v>86</v>
      </c>
      <c r="D20" s="46" t="s">
        <v>81</v>
      </c>
      <c r="E20" s="47" t="s">
        <v>81</v>
      </c>
      <c r="F20" s="47" t="s">
        <v>81</v>
      </c>
      <c r="G20" s="47" t="s">
        <v>81</v>
      </c>
      <c r="H20" s="47" t="s">
        <v>81</v>
      </c>
      <c r="I20" s="48" t="s">
        <v>81</v>
      </c>
      <c r="J20" s="30">
        <v>90</v>
      </c>
      <c r="K20" s="30">
        <v>95</v>
      </c>
      <c r="L20" s="30">
        <v>85</v>
      </c>
      <c r="M20" s="30">
        <v>95</v>
      </c>
      <c r="N20" s="30">
        <v>0</v>
      </c>
      <c r="O20" s="7">
        <f t="shared" si="0"/>
        <v>52.142857142857146</v>
      </c>
    </row>
    <row r="21" spans="2:15" x14ac:dyDescent="0.3">
      <c r="B21" s="27"/>
      <c r="C21" s="4"/>
      <c r="D21" s="49"/>
      <c r="E21" s="49"/>
      <c r="F21" s="49"/>
      <c r="G21" s="49"/>
      <c r="H21" s="49"/>
      <c r="I21" s="49"/>
      <c r="J21" s="30"/>
      <c r="K21" s="30"/>
      <c r="L21" s="30">
        <f>SUM(L9:L20)/12</f>
        <v>77.083333333333329</v>
      </c>
      <c r="M21" s="38">
        <f>SUM(M9:M20)/12</f>
        <v>87.5</v>
      </c>
      <c r="N21" s="30"/>
      <c r="O21" s="7">
        <f t="shared" si="0"/>
        <v>23.511904761904759</v>
      </c>
    </row>
    <row r="22" spans="2:15" x14ac:dyDescent="0.3">
      <c r="B22" s="27"/>
      <c r="C22" s="13"/>
      <c r="D22" s="50"/>
      <c r="E22" s="51"/>
      <c r="F22" s="51"/>
      <c r="G22" s="51"/>
      <c r="H22" s="51"/>
      <c r="I22" s="52"/>
      <c r="J22" s="2"/>
      <c r="K22" s="2"/>
      <c r="L22" s="2"/>
      <c r="M22" s="2"/>
      <c r="N22" s="2"/>
      <c r="O22" s="7">
        <f t="shared" si="0"/>
        <v>0</v>
      </c>
    </row>
    <row r="23" spans="2:15" x14ac:dyDescent="0.3">
      <c r="C23" s="42"/>
      <c r="D23" s="42"/>
      <c r="E23" s="25"/>
      <c r="H23" s="44" t="s">
        <v>18</v>
      </c>
      <c r="I23" s="44"/>
      <c r="J23" s="28">
        <v>11</v>
      </c>
      <c r="K23" s="28">
        <f>COUNTIF(K9:K22,"&gt;=70")</f>
        <v>11</v>
      </c>
      <c r="L23" s="28">
        <f>COUNTIF(L9:L22,"&gt;=70")</f>
        <v>11</v>
      </c>
      <c r="M23" s="28">
        <f>COUNTIF(M9:M22,"&gt;=70")</f>
        <v>12</v>
      </c>
      <c r="N23" s="28">
        <f>COUNTIF(N9:N22,"&gt;=70")</f>
        <v>0</v>
      </c>
      <c r="O23" s="18">
        <f>COUNTIF(O9:O20,"&gt;=70")</f>
        <v>1</v>
      </c>
    </row>
    <row r="24" spans="2:15" x14ac:dyDescent="0.3">
      <c r="C24" s="42"/>
      <c r="D24" s="42"/>
      <c r="E24" s="12"/>
      <c r="H24" s="45" t="s">
        <v>19</v>
      </c>
      <c r="I24" s="45"/>
      <c r="J24" s="26">
        <v>1</v>
      </c>
      <c r="K24" s="26">
        <f>COUNTIF(K9:K22,"&lt;70")</f>
        <v>1</v>
      </c>
      <c r="L24" s="26">
        <f>COUNTIF(L9:L22,"&lt;70")</f>
        <v>2</v>
      </c>
      <c r="M24" s="26">
        <f>COUNTIF(M9:M22,"&lt;70")</f>
        <v>1</v>
      </c>
      <c r="N24" s="26">
        <f>COUNTIF(N9:N22,"&lt;70")</f>
        <v>12</v>
      </c>
      <c r="O24" s="26">
        <f>COUNTIF(O9:O22,"&lt;70")</f>
        <v>13</v>
      </c>
    </row>
    <row r="25" spans="2:15" x14ac:dyDescent="0.3">
      <c r="C25" s="42"/>
      <c r="D25" s="42"/>
      <c r="E25" s="42"/>
      <c r="H25" s="45" t="s">
        <v>20</v>
      </c>
      <c r="I25" s="45"/>
      <c r="J25" s="26">
        <f t="shared" ref="J25:O25" si="2">COUNT(J9:J22)</f>
        <v>12</v>
      </c>
      <c r="K25" s="26">
        <f t="shared" si="2"/>
        <v>12</v>
      </c>
      <c r="L25" s="26">
        <f t="shared" si="2"/>
        <v>13</v>
      </c>
      <c r="M25" s="26">
        <f t="shared" si="2"/>
        <v>13</v>
      </c>
      <c r="N25" s="26">
        <f t="shared" si="2"/>
        <v>12</v>
      </c>
      <c r="O25" s="26">
        <f t="shared" si="2"/>
        <v>14</v>
      </c>
    </row>
    <row r="26" spans="2:15" x14ac:dyDescent="0.3">
      <c r="C26" s="42"/>
      <c r="D26" s="42"/>
      <c r="E26" s="25"/>
      <c r="F26" s="5"/>
      <c r="H26" s="43" t="s">
        <v>15</v>
      </c>
      <c r="I26" s="43"/>
      <c r="J26" s="16">
        <f>J23/J25</f>
        <v>0.91666666666666663</v>
      </c>
      <c r="K26" s="17">
        <f t="shared" ref="K26:O26" si="3">K23/K25</f>
        <v>0.91666666666666663</v>
      </c>
      <c r="L26" s="17">
        <f t="shared" si="3"/>
        <v>0.84615384615384615</v>
      </c>
      <c r="M26" s="17">
        <f t="shared" si="3"/>
        <v>0.92307692307692313</v>
      </c>
      <c r="N26" s="17">
        <f t="shared" si="3"/>
        <v>0</v>
      </c>
      <c r="O26" s="17">
        <f t="shared" si="3"/>
        <v>7.1428571428571425E-2</v>
      </c>
    </row>
    <row r="27" spans="2:15" x14ac:dyDescent="0.3">
      <c r="C27" s="42"/>
      <c r="D27" s="42"/>
      <c r="E27" s="25"/>
      <c r="F27" s="5"/>
      <c r="H27" s="43" t="s">
        <v>16</v>
      </c>
      <c r="I27" s="43"/>
      <c r="J27" s="16">
        <f>J24/J25</f>
        <v>8.3333333333333329E-2</v>
      </c>
      <c r="K27" s="16">
        <f t="shared" ref="K27:O27" si="4">K24/K25</f>
        <v>8.3333333333333329E-2</v>
      </c>
      <c r="L27" s="17">
        <f t="shared" si="4"/>
        <v>0.15384615384615385</v>
      </c>
      <c r="M27" s="17">
        <f t="shared" si="4"/>
        <v>7.6923076923076927E-2</v>
      </c>
      <c r="N27" s="17">
        <f t="shared" si="4"/>
        <v>1</v>
      </c>
      <c r="O27" s="17">
        <f t="shared" si="4"/>
        <v>0.9285714285714286</v>
      </c>
    </row>
    <row r="28" spans="2:15" x14ac:dyDescent="0.3">
      <c r="C28" s="42"/>
      <c r="D28" s="42"/>
      <c r="E28" s="12"/>
      <c r="F28" s="5"/>
    </row>
    <row r="29" spans="2:15" x14ac:dyDescent="0.3">
      <c r="C29" s="25"/>
      <c r="D29" s="25"/>
      <c r="E29" s="12"/>
      <c r="F29" s="5"/>
    </row>
    <row r="30" spans="2:15" x14ac:dyDescent="0.3">
      <c r="J30" s="40"/>
      <c r="K30" s="40"/>
      <c r="L30" s="40"/>
      <c r="M30" s="40"/>
      <c r="N30" s="40"/>
    </row>
    <row r="31" spans="2:15" x14ac:dyDescent="0.3">
      <c r="J31" s="41" t="s">
        <v>17</v>
      </c>
      <c r="K31" s="41"/>
      <c r="L31" s="41"/>
      <c r="M31" s="41"/>
      <c r="N31" s="41"/>
    </row>
  </sheetData>
  <mergeCells count="35">
    <mergeCell ref="B2:N2"/>
    <mergeCell ref="C3:N3"/>
    <mergeCell ref="D4:G4"/>
    <mergeCell ref="J4:K4"/>
    <mergeCell ref="D6:G6"/>
    <mergeCell ref="I6:J6"/>
    <mergeCell ref="K6:N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C23:D23"/>
    <mergeCell ref="H23:I23"/>
    <mergeCell ref="D20:I20"/>
    <mergeCell ref="C24:D24"/>
    <mergeCell ref="H24:I24"/>
    <mergeCell ref="C25:E25"/>
    <mergeCell ref="H25:I25"/>
    <mergeCell ref="C26:D26"/>
    <mergeCell ref="H26:I26"/>
    <mergeCell ref="C27:D27"/>
    <mergeCell ref="H27:I27"/>
    <mergeCell ref="C28:D28"/>
    <mergeCell ref="J30:N30"/>
    <mergeCell ref="J31:N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6"/>
  <sheetViews>
    <sheetView topLeftCell="A5" zoomScale="120" zoomScaleNormal="120" workbookViewId="0">
      <selection activeCell="M37" sqref="M37:N3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</row>
    <row r="3" spans="2:17" x14ac:dyDescent="0.3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1"/>
      <c r="Q3" s="11"/>
    </row>
    <row r="4" spans="2:17" x14ac:dyDescent="0.3">
      <c r="C4" t="s">
        <v>0</v>
      </c>
      <c r="D4" s="55" t="s">
        <v>26</v>
      </c>
      <c r="E4" s="55"/>
      <c r="F4" s="55"/>
      <c r="G4" s="55"/>
      <c r="I4" t="s">
        <v>1</v>
      </c>
      <c r="J4" s="56" t="s">
        <v>27</v>
      </c>
      <c r="K4" s="56"/>
      <c r="M4" t="s">
        <v>2</v>
      </c>
      <c r="N4" s="63">
        <v>45008</v>
      </c>
      <c r="O4" s="63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6" t="s">
        <v>140</v>
      </c>
      <c r="E6" s="56"/>
      <c r="F6" s="56"/>
      <c r="G6" s="56"/>
      <c r="I6" s="57" t="s">
        <v>21</v>
      </c>
      <c r="J6" s="57"/>
      <c r="K6" s="58" t="s">
        <v>23</v>
      </c>
      <c r="L6" s="58"/>
      <c r="M6" s="58"/>
      <c r="N6" s="58"/>
      <c r="O6" s="58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9" t="s">
        <v>5</v>
      </c>
      <c r="E8" s="59"/>
      <c r="F8" s="59"/>
      <c r="G8" s="59"/>
      <c r="H8" s="59"/>
      <c r="I8" s="59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ht="15.6" x14ac:dyDescent="0.3">
      <c r="B9" s="9">
        <v>1</v>
      </c>
      <c r="C9" s="20" t="s">
        <v>170</v>
      </c>
      <c r="D9" s="60" t="s">
        <v>142</v>
      </c>
      <c r="E9" s="61" t="s">
        <v>142</v>
      </c>
      <c r="F9" s="61" t="s">
        <v>142</v>
      </c>
      <c r="G9" s="61" t="s">
        <v>142</v>
      </c>
      <c r="H9" s="61" t="s">
        <v>142</v>
      </c>
      <c r="I9" s="62" t="s">
        <v>142</v>
      </c>
      <c r="J9" s="19">
        <v>100</v>
      </c>
      <c r="K9" s="30">
        <v>90</v>
      </c>
      <c r="L9" s="30">
        <v>88</v>
      </c>
      <c r="M9" s="19"/>
      <c r="N9" s="19"/>
      <c r="O9" s="19">
        <v>0</v>
      </c>
      <c r="P9" s="7">
        <f>SUM(J9:O9)/6</f>
        <v>46.333333333333336</v>
      </c>
    </row>
    <row r="10" spans="2:17" ht="15.6" x14ac:dyDescent="0.3">
      <c r="B10" s="9">
        <f>B9+1</f>
        <v>2</v>
      </c>
      <c r="C10" s="20" t="s">
        <v>171</v>
      </c>
      <c r="D10" s="60" t="s">
        <v>143</v>
      </c>
      <c r="E10" s="61" t="s">
        <v>143</v>
      </c>
      <c r="F10" s="61" t="s">
        <v>143</v>
      </c>
      <c r="G10" s="61" t="s">
        <v>143</v>
      </c>
      <c r="H10" s="61" t="s">
        <v>143</v>
      </c>
      <c r="I10" s="62" t="s">
        <v>143</v>
      </c>
      <c r="J10" s="19">
        <v>100</v>
      </c>
      <c r="K10" s="30">
        <v>95</v>
      </c>
      <c r="L10" s="30">
        <v>96</v>
      </c>
      <c r="M10" s="19">
        <v>80</v>
      </c>
      <c r="N10" s="19">
        <v>80</v>
      </c>
      <c r="O10" s="19">
        <v>0</v>
      </c>
      <c r="P10" s="7">
        <f t="shared" ref="P10:P36" si="0">SUM(J10:O10)/6</f>
        <v>75.166666666666671</v>
      </c>
    </row>
    <row r="11" spans="2:17" ht="15.6" x14ac:dyDescent="0.3">
      <c r="B11" s="9">
        <f t="shared" ref="B11:B16" si="1">B10+1</f>
        <v>3</v>
      </c>
      <c r="C11" s="20" t="s">
        <v>172</v>
      </c>
      <c r="D11" s="60" t="s">
        <v>144</v>
      </c>
      <c r="E11" s="61" t="s">
        <v>144</v>
      </c>
      <c r="F11" s="61" t="s">
        <v>144</v>
      </c>
      <c r="G11" s="61" t="s">
        <v>144</v>
      </c>
      <c r="H11" s="61" t="s">
        <v>144</v>
      </c>
      <c r="I11" s="62" t="s">
        <v>144</v>
      </c>
      <c r="J11" s="19">
        <v>100</v>
      </c>
      <c r="K11" s="30">
        <v>100</v>
      </c>
      <c r="L11" s="30">
        <v>100</v>
      </c>
      <c r="M11" s="19">
        <v>80</v>
      </c>
      <c r="N11" s="19">
        <v>80</v>
      </c>
      <c r="O11" s="19">
        <v>0</v>
      </c>
      <c r="P11" s="7">
        <f t="shared" si="0"/>
        <v>76.666666666666671</v>
      </c>
    </row>
    <row r="12" spans="2:17" ht="15.6" x14ac:dyDescent="0.3">
      <c r="B12" s="9">
        <f t="shared" si="1"/>
        <v>4</v>
      </c>
      <c r="C12" s="20" t="s">
        <v>173</v>
      </c>
      <c r="D12" s="60" t="s">
        <v>145</v>
      </c>
      <c r="E12" s="61" t="s">
        <v>145</v>
      </c>
      <c r="F12" s="61" t="s">
        <v>145</v>
      </c>
      <c r="G12" s="61" t="s">
        <v>145</v>
      </c>
      <c r="H12" s="61" t="s">
        <v>145</v>
      </c>
      <c r="I12" s="62" t="s">
        <v>145</v>
      </c>
      <c r="J12" s="10">
        <v>85</v>
      </c>
      <c r="K12" s="30">
        <v>90</v>
      </c>
      <c r="L12" s="30">
        <v>96</v>
      </c>
      <c r="M12" s="10">
        <v>75</v>
      </c>
      <c r="N12" s="10">
        <v>75</v>
      </c>
      <c r="O12" s="10">
        <v>0</v>
      </c>
      <c r="P12" s="7">
        <f t="shared" si="0"/>
        <v>70.166666666666671</v>
      </c>
    </row>
    <row r="13" spans="2:17" ht="15.6" x14ac:dyDescent="0.3">
      <c r="B13" s="9">
        <f t="shared" si="1"/>
        <v>5</v>
      </c>
      <c r="C13" s="20" t="s">
        <v>174</v>
      </c>
      <c r="D13" s="60" t="s">
        <v>146</v>
      </c>
      <c r="E13" s="61" t="s">
        <v>146</v>
      </c>
      <c r="F13" s="61" t="s">
        <v>146</v>
      </c>
      <c r="G13" s="61" t="s">
        <v>146</v>
      </c>
      <c r="H13" s="61" t="s">
        <v>146</v>
      </c>
      <c r="I13" s="62" t="s">
        <v>146</v>
      </c>
      <c r="J13" s="10">
        <v>100</v>
      </c>
      <c r="K13" s="30">
        <v>100</v>
      </c>
      <c r="L13" s="30">
        <v>100</v>
      </c>
      <c r="M13" s="10"/>
      <c r="N13" s="10"/>
      <c r="O13" s="10">
        <v>0</v>
      </c>
      <c r="P13" s="7">
        <f t="shared" si="0"/>
        <v>50</v>
      </c>
    </row>
    <row r="14" spans="2:17" ht="15.6" x14ac:dyDescent="0.3">
      <c r="B14" s="9">
        <f t="shared" si="1"/>
        <v>6</v>
      </c>
      <c r="C14" s="20" t="s">
        <v>175</v>
      </c>
      <c r="D14" s="60" t="s">
        <v>147</v>
      </c>
      <c r="E14" s="61" t="s">
        <v>147</v>
      </c>
      <c r="F14" s="61" t="s">
        <v>147</v>
      </c>
      <c r="G14" s="61" t="s">
        <v>147</v>
      </c>
      <c r="H14" s="61" t="s">
        <v>147</v>
      </c>
      <c r="I14" s="62" t="s">
        <v>147</v>
      </c>
      <c r="J14" s="10">
        <v>100</v>
      </c>
      <c r="K14" s="30">
        <v>95</v>
      </c>
      <c r="L14" s="30">
        <v>96</v>
      </c>
      <c r="M14" s="10">
        <v>90</v>
      </c>
      <c r="N14" s="10">
        <v>90</v>
      </c>
      <c r="O14" s="10">
        <v>0</v>
      </c>
      <c r="P14" s="7">
        <f t="shared" si="0"/>
        <v>78.5</v>
      </c>
    </row>
    <row r="15" spans="2:17" ht="15.6" x14ac:dyDescent="0.3">
      <c r="B15" s="9">
        <f t="shared" si="1"/>
        <v>7</v>
      </c>
      <c r="C15" s="20" t="s">
        <v>176</v>
      </c>
      <c r="D15" s="60" t="s">
        <v>148</v>
      </c>
      <c r="E15" s="61" t="s">
        <v>148</v>
      </c>
      <c r="F15" s="61" t="s">
        <v>148</v>
      </c>
      <c r="G15" s="61" t="s">
        <v>148</v>
      </c>
      <c r="H15" s="61" t="s">
        <v>148</v>
      </c>
      <c r="I15" s="62" t="s">
        <v>148</v>
      </c>
      <c r="J15" s="10">
        <v>100</v>
      </c>
      <c r="K15" s="30">
        <v>95</v>
      </c>
      <c r="L15" s="30">
        <v>96</v>
      </c>
      <c r="M15" s="10">
        <v>90</v>
      </c>
      <c r="N15" s="10">
        <v>90</v>
      </c>
      <c r="O15" s="10">
        <v>0</v>
      </c>
      <c r="P15" s="7">
        <f t="shared" si="0"/>
        <v>78.5</v>
      </c>
    </row>
    <row r="16" spans="2:17" ht="15.6" x14ac:dyDescent="0.3">
      <c r="B16" s="9">
        <f t="shared" si="1"/>
        <v>8</v>
      </c>
      <c r="C16" s="20" t="s">
        <v>177</v>
      </c>
      <c r="D16" s="60" t="s">
        <v>149</v>
      </c>
      <c r="E16" s="61" t="s">
        <v>149</v>
      </c>
      <c r="F16" s="61" t="s">
        <v>149</v>
      </c>
      <c r="G16" s="61" t="s">
        <v>149</v>
      </c>
      <c r="H16" s="61" t="s">
        <v>149</v>
      </c>
      <c r="I16" s="62" t="s">
        <v>149</v>
      </c>
      <c r="J16" s="10">
        <v>100</v>
      </c>
      <c r="K16" s="33">
        <v>90</v>
      </c>
      <c r="L16" s="33">
        <v>80</v>
      </c>
      <c r="M16" s="10">
        <v>100</v>
      </c>
      <c r="N16" s="10">
        <v>100</v>
      </c>
      <c r="O16" s="10">
        <v>0</v>
      </c>
      <c r="P16" s="7">
        <f t="shared" si="0"/>
        <v>78.333333333333329</v>
      </c>
    </row>
    <row r="17" spans="2:16" ht="15.6" x14ac:dyDescent="0.3">
      <c r="B17" s="34">
        <v>9</v>
      </c>
      <c r="C17" s="20" t="s">
        <v>179</v>
      </c>
      <c r="D17" s="60" t="s">
        <v>151</v>
      </c>
      <c r="E17" s="61" t="s">
        <v>151</v>
      </c>
      <c r="F17" s="61" t="s">
        <v>151</v>
      </c>
      <c r="G17" s="61" t="s">
        <v>151</v>
      </c>
      <c r="H17" s="61" t="s">
        <v>151</v>
      </c>
      <c r="I17" s="62" t="s">
        <v>151</v>
      </c>
      <c r="J17" s="10">
        <v>100</v>
      </c>
      <c r="K17" s="33">
        <v>90</v>
      </c>
      <c r="L17" s="33">
        <v>93</v>
      </c>
      <c r="M17" s="33">
        <v>70</v>
      </c>
      <c r="N17" s="33">
        <v>70</v>
      </c>
      <c r="O17" s="33">
        <v>0</v>
      </c>
      <c r="P17" s="7">
        <f t="shared" si="0"/>
        <v>70.5</v>
      </c>
    </row>
    <row r="18" spans="2:16" ht="15.6" x14ac:dyDescent="0.3">
      <c r="B18" s="34">
        <v>10</v>
      </c>
      <c r="C18" s="20" t="s">
        <v>178</v>
      </c>
      <c r="D18" s="60" t="s">
        <v>150</v>
      </c>
      <c r="E18" s="61" t="s">
        <v>150</v>
      </c>
      <c r="F18" s="61" t="s">
        <v>150</v>
      </c>
      <c r="G18" s="61" t="s">
        <v>150</v>
      </c>
      <c r="H18" s="61" t="s">
        <v>150</v>
      </c>
      <c r="I18" s="62" t="s">
        <v>150</v>
      </c>
      <c r="J18" s="10">
        <v>100</v>
      </c>
      <c r="K18" s="33">
        <v>90</v>
      </c>
      <c r="L18" s="33">
        <v>98</v>
      </c>
      <c r="M18" s="33">
        <v>70</v>
      </c>
      <c r="N18" s="33">
        <v>70</v>
      </c>
      <c r="O18" s="33">
        <v>0</v>
      </c>
      <c r="P18" s="7">
        <f t="shared" si="0"/>
        <v>71.333333333333329</v>
      </c>
    </row>
    <row r="19" spans="2:16" ht="15.6" x14ac:dyDescent="0.3">
      <c r="B19" s="34">
        <v>11</v>
      </c>
      <c r="C19" s="20" t="s">
        <v>180</v>
      </c>
      <c r="D19" s="60" t="s">
        <v>152</v>
      </c>
      <c r="E19" s="61" t="s">
        <v>152</v>
      </c>
      <c r="F19" s="61" t="s">
        <v>152</v>
      </c>
      <c r="G19" s="61" t="s">
        <v>152</v>
      </c>
      <c r="H19" s="61" t="s">
        <v>152</v>
      </c>
      <c r="I19" s="62" t="s">
        <v>152</v>
      </c>
      <c r="J19" s="10">
        <v>100</v>
      </c>
      <c r="K19" s="33">
        <v>100</v>
      </c>
      <c r="L19" s="33">
        <v>98</v>
      </c>
      <c r="M19" s="33">
        <v>70</v>
      </c>
      <c r="N19" s="33">
        <v>70</v>
      </c>
      <c r="O19" s="33">
        <v>0</v>
      </c>
      <c r="P19" s="7">
        <f t="shared" si="0"/>
        <v>73</v>
      </c>
    </row>
    <row r="20" spans="2:16" ht="15.6" x14ac:dyDescent="0.3">
      <c r="B20" s="34">
        <v>12</v>
      </c>
      <c r="C20" s="20" t="s">
        <v>181</v>
      </c>
      <c r="D20" s="60" t="s">
        <v>153</v>
      </c>
      <c r="E20" s="61" t="s">
        <v>153</v>
      </c>
      <c r="F20" s="61" t="s">
        <v>153</v>
      </c>
      <c r="G20" s="61" t="s">
        <v>153</v>
      </c>
      <c r="H20" s="61" t="s">
        <v>153</v>
      </c>
      <c r="I20" s="62" t="s">
        <v>153</v>
      </c>
      <c r="J20" s="10">
        <v>100</v>
      </c>
      <c r="K20" s="33">
        <v>90</v>
      </c>
      <c r="L20" s="33">
        <v>100</v>
      </c>
      <c r="M20" s="33">
        <v>90</v>
      </c>
      <c r="N20" s="33">
        <v>90</v>
      </c>
      <c r="O20" s="33">
        <v>0</v>
      </c>
      <c r="P20" s="7">
        <f t="shared" si="0"/>
        <v>78.333333333333329</v>
      </c>
    </row>
    <row r="21" spans="2:16" ht="15.6" x14ac:dyDescent="0.3">
      <c r="B21" s="34">
        <v>13</v>
      </c>
      <c r="C21" s="20" t="s">
        <v>182</v>
      </c>
      <c r="D21" s="60" t="s">
        <v>154</v>
      </c>
      <c r="E21" s="61" t="s">
        <v>154</v>
      </c>
      <c r="F21" s="61" t="s">
        <v>154</v>
      </c>
      <c r="G21" s="61" t="s">
        <v>154</v>
      </c>
      <c r="H21" s="61" t="s">
        <v>154</v>
      </c>
      <c r="I21" s="62" t="s">
        <v>154</v>
      </c>
      <c r="J21" s="10">
        <v>100</v>
      </c>
      <c r="K21" s="33">
        <v>90</v>
      </c>
      <c r="L21" s="33">
        <v>100</v>
      </c>
      <c r="M21" s="33">
        <v>90</v>
      </c>
      <c r="N21" s="33">
        <v>90</v>
      </c>
      <c r="O21" s="33">
        <v>0</v>
      </c>
      <c r="P21" s="7">
        <f t="shared" si="0"/>
        <v>78.333333333333329</v>
      </c>
    </row>
    <row r="22" spans="2:16" ht="15.6" x14ac:dyDescent="0.3">
      <c r="B22" s="34">
        <v>14</v>
      </c>
      <c r="C22" s="20" t="s">
        <v>183</v>
      </c>
      <c r="D22" s="60" t="s">
        <v>155</v>
      </c>
      <c r="E22" s="61" t="s">
        <v>155</v>
      </c>
      <c r="F22" s="61" t="s">
        <v>155</v>
      </c>
      <c r="G22" s="61" t="s">
        <v>155</v>
      </c>
      <c r="H22" s="61" t="s">
        <v>155</v>
      </c>
      <c r="I22" s="62" t="s">
        <v>155</v>
      </c>
      <c r="J22" s="10">
        <v>100</v>
      </c>
      <c r="K22" s="33">
        <v>100</v>
      </c>
      <c r="L22" s="33">
        <v>100</v>
      </c>
      <c r="M22" s="33">
        <v>100</v>
      </c>
      <c r="N22" s="33">
        <v>100</v>
      </c>
      <c r="O22" s="33">
        <v>0</v>
      </c>
      <c r="P22" s="7">
        <f t="shared" si="0"/>
        <v>83.333333333333329</v>
      </c>
    </row>
    <row r="23" spans="2:16" ht="15.6" x14ac:dyDescent="0.3">
      <c r="B23" s="34">
        <v>15</v>
      </c>
      <c r="C23" s="20" t="s">
        <v>184</v>
      </c>
      <c r="D23" s="60" t="s">
        <v>156</v>
      </c>
      <c r="E23" s="61" t="s">
        <v>156</v>
      </c>
      <c r="F23" s="61" t="s">
        <v>156</v>
      </c>
      <c r="G23" s="61" t="s">
        <v>156</v>
      </c>
      <c r="H23" s="61" t="s">
        <v>156</v>
      </c>
      <c r="I23" s="62" t="s">
        <v>156</v>
      </c>
      <c r="J23" s="10">
        <v>100</v>
      </c>
      <c r="K23" s="33">
        <v>100</v>
      </c>
      <c r="L23" s="33">
        <v>100</v>
      </c>
      <c r="M23" s="33">
        <v>100</v>
      </c>
      <c r="N23" s="33">
        <v>100</v>
      </c>
      <c r="O23" s="33">
        <v>0</v>
      </c>
      <c r="P23" s="7">
        <f t="shared" si="0"/>
        <v>83.333333333333329</v>
      </c>
    </row>
    <row r="24" spans="2:16" ht="15.6" x14ac:dyDescent="0.3">
      <c r="B24" s="34">
        <v>16</v>
      </c>
      <c r="C24" s="20" t="s">
        <v>185</v>
      </c>
      <c r="D24" s="60" t="s">
        <v>157</v>
      </c>
      <c r="E24" s="61" t="s">
        <v>157</v>
      </c>
      <c r="F24" s="61" t="s">
        <v>157</v>
      </c>
      <c r="G24" s="61" t="s">
        <v>157</v>
      </c>
      <c r="H24" s="61" t="s">
        <v>157</v>
      </c>
      <c r="I24" s="62" t="s">
        <v>157</v>
      </c>
      <c r="J24" s="10">
        <v>100</v>
      </c>
      <c r="K24" s="33">
        <v>100</v>
      </c>
      <c r="L24" s="33">
        <v>98</v>
      </c>
      <c r="M24" s="33">
        <v>80</v>
      </c>
      <c r="N24" s="33">
        <v>80</v>
      </c>
      <c r="O24" s="33">
        <v>0</v>
      </c>
      <c r="P24" s="7">
        <f t="shared" si="0"/>
        <v>76.333333333333329</v>
      </c>
    </row>
    <row r="25" spans="2:16" ht="15.6" x14ac:dyDescent="0.3">
      <c r="B25" s="34">
        <v>17</v>
      </c>
      <c r="C25" s="20" t="s">
        <v>186</v>
      </c>
      <c r="D25" s="60" t="s">
        <v>158</v>
      </c>
      <c r="E25" s="61" t="s">
        <v>158</v>
      </c>
      <c r="F25" s="61" t="s">
        <v>158</v>
      </c>
      <c r="G25" s="61" t="s">
        <v>158</v>
      </c>
      <c r="H25" s="61" t="s">
        <v>158</v>
      </c>
      <c r="I25" s="62" t="s">
        <v>158</v>
      </c>
      <c r="J25" s="10">
        <v>95</v>
      </c>
      <c r="K25" s="33">
        <v>85</v>
      </c>
      <c r="L25" s="33">
        <v>87</v>
      </c>
      <c r="M25" s="33">
        <v>75</v>
      </c>
      <c r="N25" s="33">
        <v>75</v>
      </c>
      <c r="O25" s="33">
        <v>0</v>
      </c>
      <c r="P25" s="7">
        <f t="shared" si="0"/>
        <v>69.5</v>
      </c>
    </row>
    <row r="26" spans="2:16" ht="15.6" x14ac:dyDescent="0.3">
      <c r="B26" s="34">
        <v>18</v>
      </c>
      <c r="C26" s="20" t="s">
        <v>187</v>
      </c>
      <c r="D26" s="60" t="s">
        <v>159</v>
      </c>
      <c r="E26" s="61" t="s">
        <v>159</v>
      </c>
      <c r="F26" s="61" t="s">
        <v>159</v>
      </c>
      <c r="G26" s="61" t="s">
        <v>159</v>
      </c>
      <c r="H26" s="61" t="s">
        <v>159</v>
      </c>
      <c r="I26" s="62" t="s">
        <v>159</v>
      </c>
      <c r="J26" s="10">
        <v>100</v>
      </c>
      <c r="K26" s="33">
        <v>90</v>
      </c>
      <c r="L26" s="33">
        <v>96</v>
      </c>
      <c r="M26" s="33">
        <v>90</v>
      </c>
      <c r="N26" s="33">
        <v>90</v>
      </c>
      <c r="O26" s="33">
        <v>0</v>
      </c>
      <c r="P26" s="7">
        <f t="shared" si="0"/>
        <v>77.666666666666671</v>
      </c>
    </row>
    <row r="27" spans="2:16" ht="15.6" x14ac:dyDescent="0.3">
      <c r="B27" s="34">
        <v>19</v>
      </c>
      <c r="C27" s="20" t="s">
        <v>188</v>
      </c>
      <c r="D27" s="60" t="s">
        <v>160</v>
      </c>
      <c r="E27" s="61" t="s">
        <v>160</v>
      </c>
      <c r="F27" s="61" t="s">
        <v>160</v>
      </c>
      <c r="G27" s="61" t="s">
        <v>160</v>
      </c>
      <c r="H27" s="61" t="s">
        <v>160</v>
      </c>
      <c r="I27" s="62" t="s">
        <v>160</v>
      </c>
      <c r="J27" s="10">
        <v>95</v>
      </c>
      <c r="K27" s="33">
        <v>90</v>
      </c>
      <c r="L27" s="33">
        <v>88</v>
      </c>
      <c r="M27" s="33">
        <v>75</v>
      </c>
      <c r="N27" s="33">
        <v>75</v>
      </c>
      <c r="O27" s="33">
        <v>0</v>
      </c>
      <c r="P27" s="7">
        <f t="shared" si="0"/>
        <v>70.5</v>
      </c>
    </row>
    <row r="28" spans="2:16" ht="15.6" x14ac:dyDescent="0.3">
      <c r="B28" s="34">
        <v>20</v>
      </c>
      <c r="C28" s="20" t="s">
        <v>189</v>
      </c>
      <c r="D28" s="60" t="s">
        <v>161</v>
      </c>
      <c r="E28" s="61" t="s">
        <v>161</v>
      </c>
      <c r="F28" s="61" t="s">
        <v>161</v>
      </c>
      <c r="G28" s="61" t="s">
        <v>161</v>
      </c>
      <c r="H28" s="61" t="s">
        <v>161</v>
      </c>
      <c r="I28" s="62" t="s">
        <v>161</v>
      </c>
      <c r="J28" s="10">
        <v>100</v>
      </c>
      <c r="K28" s="33">
        <v>90</v>
      </c>
      <c r="L28" s="33">
        <v>100</v>
      </c>
      <c r="M28" s="33">
        <v>90</v>
      </c>
      <c r="N28" s="33">
        <v>90</v>
      </c>
      <c r="O28" s="33">
        <v>0</v>
      </c>
      <c r="P28" s="7">
        <f t="shared" si="0"/>
        <v>78.333333333333329</v>
      </c>
    </row>
    <row r="29" spans="2:16" ht="15.6" x14ac:dyDescent="0.3">
      <c r="B29" s="34">
        <v>21</v>
      </c>
      <c r="C29" s="20" t="s">
        <v>190</v>
      </c>
      <c r="D29" s="60" t="s">
        <v>162</v>
      </c>
      <c r="E29" s="61" t="s">
        <v>162</v>
      </c>
      <c r="F29" s="61" t="s">
        <v>162</v>
      </c>
      <c r="G29" s="61" t="s">
        <v>162</v>
      </c>
      <c r="H29" s="61" t="s">
        <v>162</v>
      </c>
      <c r="I29" s="62" t="s">
        <v>162</v>
      </c>
      <c r="J29" s="10">
        <v>100</v>
      </c>
      <c r="K29" s="33">
        <v>95</v>
      </c>
      <c r="L29" s="33">
        <v>100</v>
      </c>
      <c r="M29" s="33">
        <v>100</v>
      </c>
      <c r="N29" s="33">
        <v>100</v>
      </c>
      <c r="O29" s="33">
        <v>0</v>
      </c>
      <c r="P29" s="7">
        <f t="shared" si="0"/>
        <v>82.5</v>
      </c>
    </row>
    <row r="30" spans="2:16" ht="15.6" x14ac:dyDescent="0.3">
      <c r="B30" s="34">
        <v>22</v>
      </c>
      <c r="C30" s="20" t="s">
        <v>191</v>
      </c>
      <c r="D30" s="60" t="s">
        <v>163</v>
      </c>
      <c r="E30" s="61" t="s">
        <v>163</v>
      </c>
      <c r="F30" s="61" t="s">
        <v>163</v>
      </c>
      <c r="G30" s="61" t="s">
        <v>163</v>
      </c>
      <c r="H30" s="61" t="s">
        <v>163</v>
      </c>
      <c r="I30" s="62" t="s">
        <v>163</v>
      </c>
      <c r="J30" s="10">
        <v>100</v>
      </c>
      <c r="K30" s="33">
        <v>95</v>
      </c>
      <c r="L30" s="33">
        <v>100</v>
      </c>
      <c r="M30" s="33">
        <v>100</v>
      </c>
      <c r="N30" s="33">
        <v>100</v>
      </c>
      <c r="O30" s="33">
        <v>0</v>
      </c>
      <c r="P30" s="7">
        <f t="shared" si="0"/>
        <v>82.5</v>
      </c>
    </row>
    <row r="31" spans="2:16" ht="15.6" x14ac:dyDescent="0.3">
      <c r="B31" s="34">
        <v>13</v>
      </c>
      <c r="C31" s="20" t="s">
        <v>192</v>
      </c>
      <c r="D31" s="60" t="s">
        <v>164</v>
      </c>
      <c r="E31" s="61" t="s">
        <v>164</v>
      </c>
      <c r="F31" s="61" t="s">
        <v>164</v>
      </c>
      <c r="G31" s="61" t="s">
        <v>164</v>
      </c>
      <c r="H31" s="61" t="s">
        <v>164</v>
      </c>
      <c r="I31" s="62" t="s">
        <v>164</v>
      </c>
      <c r="J31" s="10">
        <v>100</v>
      </c>
      <c r="K31" s="33">
        <v>90</v>
      </c>
      <c r="L31" s="33">
        <v>100</v>
      </c>
      <c r="M31" s="33">
        <v>100</v>
      </c>
      <c r="N31" s="33">
        <v>100</v>
      </c>
      <c r="O31" s="33">
        <v>0</v>
      </c>
      <c r="P31" s="7">
        <f t="shared" si="0"/>
        <v>81.666666666666671</v>
      </c>
    </row>
    <row r="32" spans="2:16" ht="15.6" x14ac:dyDescent="0.3">
      <c r="B32" s="34">
        <v>24</v>
      </c>
      <c r="C32" s="20" t="s">
        <v>193</v>
      </c>
      <c r="D32" s="60" t="s">
        <v>165</v>
      </c>
      <c r="E32" s="61" t="s">
        <v>165</v>
      </c>
      <c r="F32" s="61" t="s">
        <v>165</v>
      </c>
      <c r="G32" s="61" t="s">
        <v>165</v>
      </c>
      <c r="H32" s="61" t="s">
        <v>165</v>
      </c>
      <c r="I32" s="62" t="s">
        <v>165</v>
      </c>
      <c r="J32" s="10">
        <v>100</v>
      </c>
      <c r="K32" s="33">
        <v>95</v>
      </c>
      <c r="L32" s="33">
        <v>96</v>
      </c>
      <c r="M32" s="33">
        <v>90</v>
      </c>
      <c r="N32" s="33">
        <v>90</v>
      </c>
      <c r="O32" s="33">
        <v>0</v>
      </c>
      <c r="P32" s="7">
        <f t="shared" si="0"/>
        <v>78.5</v>
      </c>
    </row>
    <row r="33" spans="2:16" ht="15.6" x14ac:dyDescent="0.3">
      <c r="B33" s="34">
        <v>25</v>
      </c>
      <c r="C33" s="20" t="s">
        <v>194</v>
      </c>
      <c r="D33" s="60" t="s">
        <v>166</v>
      </c>
      <c r="E33" s="61" t="s">
        <v>166</v>
      </c>
      <c r="F33" s="61" t="s">
        <v>166</v>
      </c>
      <c r="G33" s="61" t="s">
        <v>166</v>
      </c>
      <c r="H33" s="61" t="s">
        <v>166</v>
      </c>
      <c r="I33" s="62" t="s">
        <v>166</v>
      </c>
      <c r="J33" s="10">
        <v>100</v>
      </c>
      <c r="K33" s="33">
        <v>95</v>
      </c>
      <c r="L33" s="33">
        <v>100</v>
      </c>
      <c r="M33" s="33">
        <v>100</v>
      </c>
      <c r="N33" s="33">
        <v>100</v>
      </c>
      <c r="O33" s="33">
        <v>0</v>
      </c>
      <c r="P33" s="7">
        <f t="shared" si="0"/>
        <v>82.5</v>
      </c>
    </row>
    <row r="34" spans="2:16" ht="15.6" x14ac:dyDescent="0.3">
      <c r="B34" s="34">
        <v>26</v>
      </c>
      <c r="C34" s="20" t="s">
        <v>195</v>
      </c>
      <c r="D34" s="60" t="s">
        <v>167</v>
      </c>
      <c r="E34" s="61" t="s">
        <v>167</v>
      </c>
      <c r="F34" s="61" t="s">
        <v>167</v>
      </c>
      <c r="G34" s="61" t="s">
        <v>167</v>
      </c>
      <c r="H34" s="61" t="s">
        <v>167</v>
      </c>
      <c r="I34" s="62" t="s">
        <v>167</v>
      </c>
      <c r="J34" s="10">
        <v>100</v>
      </c>
      <c r="K34" s="33">
        <v>90</v>
      </c>
      <c r="L34" s="33">
        <v>100</v>
      </c>
      <c r="M34" s="33">
        <v>0</v>
      </c>
      <c r="N34" s="33">
        <v>0</v>
      </c>
      <c r="O34" s="33">
        <v>0</v>
      </c>
      <c r="P34" s="7">
        <f t="shared" si="0"/>
        <v>48.333333333333336</v>
      </c>
    </row>
    <row r="35" spans="2:16" ht="15.6" x14ac:dyDescent="0.3">
      <c r="B35" s="34">
        <v>27</v>
      </c>
      <c r="C35" s="20" t="s">
        <v>196</v>
      </c>
      <c r="D35" s="60" t="s">
        <v>168</v>
      </c>
      <c r="E35" s="61" t="s">
        <v>168</v>
      </c>
      <c r="F35" s="61" t="s">
        <v>168</v>
      </c>
      <c r="G35" s="61" t="s">
        <v>168</v>
      </c>
      <c r="H35" s="61" t="s">
        <v>168</v>
      </c>
      <c r="I35" s="62" t="s">
        <v>168</v>
      </c>
      <c r="J35" s="10">
        <v>100</v>
      </c>
      <c r="K35" s="33">
        <v>90</v>
      </c>
      <c r="L35" s="33">
        <v>100</v>
      </c>
      <c r="M35" s="33">
        <v>0</v>
      </c>
      <c r="N35" s="33">
        <v>0</v>
      </c>
      <c r="O35" s="33">
        <v>0</v>
      </c>
      <c r="P35" s="7">
        <f t="shared" si="0"/>
        <v>48.333333333333336</v>
      </c>
    </row>
    <row r="36" spans="2:16" ht="15.6" x14ac:dyDescent="0.3">
      <c r="B36" s="34">
        <v>28</v>
      </c>
      <c r="C36" s="20" t="s">
        <v>197</v>
      </c>
      <c r="D36" s="60" t="s">
        <v>169</v>
      </c>
      <c r="E36" s="61" t="s">
        <v>169</v>
      </c>
      <c r="F36" s="61" t="s">
        <v>169</v>
      </c>
      <c r="G36" s="61" t="s">
        <v>169</v>
      </c>
      <c r="H36" s="61" t="s">
        <v>169</v>
      </c>
      <c r="I36" s="62" t="s">
        <v>169</v>
      </c>
      <c r="J36" s="10">
        <v>80</v>
      </c>
      <c r="K36" s="33">
        <v>85</v>
      </c>
      <c r="L36" s="33">
        <v>100</v>
      </c>
      <c r="M36" s="33">
        <v>70</v>
      </c>
      <c r="N36" s="33">
        <v>70</v>
      </c>
      <c r="O36" s="33">
        <v>0</v>
      </c>
      <c r="P36" s="7">
        <f t="shared" si="0"/>
        <v>67.5</v>
      </c>
    </row>
    <row r="37" spans="2:16" x14ac:dyDescent="0.3">
      <c r="B37" s="9"/>
      <c r="C37" s="13"/>
      <c r="D37" s="50"/>
      <c r="E37" s="51"/>
      <c r="F37" s="51"/>
      <c r="G37" s="51"/>
      <c r="H37" s="51"/>
      <c r="I37" s="52"/>
      <c r="J37" s="2"/>
      <c r="K37" s="2"/>
      <c r="L37" s="2"/>
      <c r="M37" s="2">
        <f>SUM(M9:M36)/28</f>
        <v>74.107142857142861</v>
      </c>
      <c r="N37" s="2">
        <f>SUM(N9:N36)/28</f>
        <v>74.107142857142861</v>
      </c>
      <c r="O37" s="2"/>
      <c r="P37" s="7">
        <f>SUM(J37:O37)/7</f>
        <v>21.173469387755102</v>
      </c>
    </row>
    <row r="38" spans="2:16" x14ac:dyDescent="0.3">
      <c r="C38" s="42"/>
      <c r="D38" s="42"/>
      <c r="E38" s="8"/>
      <c r="H38" s="44" t="s">
        <v>18</v>
      </c>
      <c r="I38" s="44"/>
      <c r="J38" s="14">
        <f t="shared" ref="J38:O38" si="2">COUNTIF(J9:J37,"&gt;=70")</f>
        <v>28</v>
      </c>
      <c r="K38" s="14">
        <f t="shared" si="2"/>
        <v>28</v>
      </c>
      <c r="L38" s="14">
        <f t="shared" si="2"/>
        <v>28</v>
      </c>
      <c r="M38" s="14">
        <f t="shared" si="2"/>
        <v>25</v>
      </c>
      <c r="N38" s="14">
        <f t="shared" si="2"/>
        <v>25</v>
      </c>
      <c r="O38" s="14">
        <f t="shared" si="2"/>
        <v>0</v>
      </c>
      <c r="P38" s="18">
        <f>COUNTIF(P9:P36,"&gt;=70")</f>
        <v>22</v>
      </c>
    </row>
    <row r="39" spans="2:16" x14ac:dyDescent="0.3">
      <c r="C39" s="42"/>
      <c r="D39" s="42"/>
      <c r="E39" s="12"/>
      <c r="H39" s="45" t="s">
        <v>19</v>
      </c>
      <c r="I39" s="45"/>
      <c r="J39" s="15">
        <f t="shared" ref="J39:P39" si="3">COUNTIF(J9:J37,"&lt;70")</f>
        <v>0</v>
      </c>
      <c r="K39" s="15">
        <f t="shared" si="3"/>
        <v>0</v>
      </c>
      <c r="L39" s="15">
        <f t="shared" si="3"/>
        <v>0</v>
      </c>
      <c r="M39" s="15">
        <f t="shared" si="3"/>
        <v>2</v>
      </c>
      <c r="N39" s="15">
        <f t="shared" si="3"/>
        <v>2</v>
      </c>
      <c r="O39" s="15">
        <f t="shared" si="3"/>
        <v>28</v>
      </c>
      <c r="P39" s="15">
        <f t="shared" si="3"/>
        <v>7</v>
      </c>
    </row>
    <row r="40" spans="2:16" x14ac:dyDescent="0.3">
      <c r="C40" s="42"/>
      <c r="D40" s="42"/>
      <c r="E40" s="42"/>
      <c r="H40" s="45" t="s">
        <v>20</v>
      </c>
      <c r="I40" s="45"/>
      <c r="J40" s="15">
        <f t="shared" ref="J40:P40" si="4">COUNT(J9:J37)</f>
        <v>28</v>
      </c>
      <c r="K40" s="15">
        <f t="shared" si="4"/>
        <v>28</v>
      </c>
      <c r="L40" s="15">
        <f t="shared" si="4"/>
        <v>28</v>
      </c>
      <c r="M40" s="15">
        <f t="shared" si="4"/>
        <v>27</v>
      </c>
      <c r="N40" s="15">
        <f t="shared" si="4"/>
        <v>27</v>
      </c>
      <c r="O40" s="15">
        <f t="shared" si="4"/>
        <v>28</v>
      </c>
      <c r="P40" s="15">
        <f t="shared" si="4"/>
        <v>29</v>
      </c>
    </row>
    <row r="41" spans="2:16" x14ac:dyDescent="0.3">
      <c r="C41" s="42"/>
      <c r="D41" s="42"/>
      <c r="E41" s="8"/>
      <c r="F41" s="5"/>
      <c r="H41" s="43" t="s">
        <v>15</v>
      </c>
      <c r="I41" s="43"/>
      <c r="J41" s="16">
        <f>J38/J40</f>
        <v>1</v>
      </c>
      <c r="K41" s="17">
        <f t="shared" ref="K41:P41" si="5">K38/K40</f>
        <v>1</v>
      </c>
      <c r="L41" s="17">
        <f t="shared" si="5"/>
        <v>1</v>
      </c>
      <c r="M41" s="17">
        <f t="shared" si="5"/>
        <v>0.92592592592592593</v>
      </c>
      <c r="N41" s="17">
        <f t="shared" si="5"/>
        <v>0.92592592592592593</v>
      </c>
      <c r="O41" s="17">
        <f t="shared" si="5"/>
        <v>0</v>
      </c>
      <c r="P41" s="17">
        <f t="shared" si="5"/>
        <v>0.75862068965517238</v>
      </c>
    </row>
    <row r="42" spans="2:16" x14ac:dyDescent="0.3">
      <c r="C42" s="42"/>
      <c r="D42" s="42"/>
      <c r="E42" s="8"/>
      <c r="F42" s="5"/>
      <c r="H42" s="43" t="s">
        <v>16</v>
      </c>
      <c r="I42" s="43"/>
      <c r="J42" s="16">
        <f>J39/J40</f>
        <v>0</v>
      </c>
      <c r="K42" s="16">
        <f t="shared" ref="K42:P42" si="6">K39/K40</f>
        <v>0</v>
      </c>
      <c r="L42" s="17">
        <f t="shared" si="6"/>
        <v>0</v>
      </c>
      <c r="M42" s="17">
        <f t="shared" si="6"/>
        <v>7.407407407407407E-2</v>
      </c>
      <c r="N42" s="17">
        <f t="shared" si="6"/>
        <v>7.407407407407407E-2</v>
      </c>
      <c r="O42" s="17">
        <f t="shared" si="6"/>
        <v>1</v>
      </c>
      <c r="P42" s="17">
        <f t="shared" si="6"/>
        <v>0.2413793103448276</v>
      </c>
    </row>
    <row r="43" spans="2:16" x14ac:dyDescent="0.3">
      <c r="C43" s="42"/>
      <c r="D43" s="42"/>
      <c r="E43" s="12"/>
      <c r="F43" s="5"/>
    </row>
    <row r="44" spans="2:16" x14ac:dyDescent="0.3">
      <c r="C44" s="8"/>
      <c r="D44" s="8"/>
      <c r="E44" s="12"/>
      <c r="F44" s="5"/>
    </row>
    <row r="45" spans="2:16" x14ac:dyDescent="0.3">
      <c r="J45" s="40"/>
      <c r="K45" s="40"/>
      <c r="L45" s="40"/>
      <c r="M45" s="40"/>
      <c r="N45" s="40"/>
      <c r="O45" s="40"/>
    </row>
    <row r="46" spans="2:16" x14ac:dyDescent="0.3">
      <c r="J46" s="41" t="s">
        <v>17</v>
      </c>
      <c r="K46" s="41"/>
      <c r="L46" s="41"/>
      <c r="M46" s="41"/>
      <c r="N46" s="41"/>
      <c r="O46" s="41"/>
    </row>
  </sheetData>
  <mergeCells count="51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7:I17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C38:D38"/>
    <mergeCell ref="H38:I38"/>
    <mergeCell ref="C39:D39"/>
    <mergeCell ref="H39:I39"/>
    <mergeCell ref="C43:D43"/>
    <mergeCell ref="J45:O45"/>
    <mergeCell ref="J46:O46"/>
    <mergeCell ref="C40:E40"/>
    <mergeCell ref="H40:I40"/>
    <mergeCell ref="C41:D41"/>
    <mergeCell ref="H41:I41"/>
    <mergeCell ref="C42:D42"/>
    <mergeCell ref="H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tabSelected="1" topLeftCell="A8" workbookViewId="0">
      <selection activeCell="A29" sqref="A29:XFD2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</row>
    <row r="3" spans="2:17" x14ac:dyDescent="0.3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2"/>
      <c r="Q3" s="32"/>
    </row>
    <row r="4" spans="2:17" x14ac:dyDescent="0.3">
      <c r="C4" t="s">
        <v>0</v>
      </c>
      <c r="D4" s="55" t="s">
        <v>26</v>
      </c>
      <c r="E4" s="55"/>
      <c r="F4" s="55"/>
      <c r="G4" s="55"/>
      <c r="I4" t="s">
        <v>1</v>
      </c>
      <c r="J4" s="56" t="s">
        <v>27</v>
      </c>
      <c r="K4" s="56"/>
      <c r="M4" t="s">
        <v>2</v>
      </c>
      <c r="N4" s="63">
        <v>45008</v>
      </c>
      <c r="O4" s="63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6" t="s">
        <v>140</v>
      </c>
      <c r="E6" s="56"/>
      <c r="F6" s="56"/>
      <c r="G6" s="56"/>
      <c r="I6" s="57" t="s">
        <v>21</v>
      </c>
      <c r="J6" s="57"/>
      <c r="K6" s="58" t="s">
        <v>23</v>
      </c>
      <c r="L6" s="58"/>
      <c r="M6" s="58"/>
      <c r="N6" s="58"/>
      <c r="O6" s="58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9" t="s">
        <v>5</v>
      </c>
      <c r="E8" s="59"/>
      <c r="F8" s="59"/>
      <c r="G8" s="59"/>
      <c r="H8" s="59"/>
      <c r="I8" s="59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6" t="s">
        <v>22</v>
      </c>
    </row>
    <row r="9" spans="2:17" ht="15.6" x14ac:dyDescent="0.3">
      <c r="B9" s="34">
        <v>1</v>
      </c>
      <c r="C9" s="20" t="s">
        <v>117</v>
      </c>
      <c r="D9" s="60" t="s">
        <v>94</v>
      </c>
      <c r="E9" s="61" t="s">
        <v>94</v>
      </c>
      <c r="F9" s="61" t="s">
        <v>94</v>
      </c>
      <c r="G9" s="61" t="s">
        <v>94</v>
      </c>
      <c r="H9" s="61" t="s">
        <v>94</v>
      </c>
      <c r="I9" s="62" t="s">
        <v>94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0</v>
      </c>
      <c r="P9" s="7">
        <f>SUM(J9:O9)/6</f>
        <v>83.333333333333329</v>
      </c>
    </row>
    <row r="10" spans="2:17" ht="15.6" x14ac:dyDescent="0.3">
      <c r="B10" s="34">
        <f>B9+1</f>
        <v>2</v>
      </c>
      <c r="C10" s="20" t="s">
        <v>118</v>
      </c>
      <c r="D10" s="60" t="s">
        <v>95</v>
      </c>
      <c r="E10" s="61" t="s">
        <v>95</v>
      </c>
      <c r="F10" s="61" t="s">
        <v>95</v>
      </c>
      <c r="G10" s="61" t="s">
        <v>95</v>
      </c>
      <c r="H10" s="61" t="s">
        <v>95</v>
      </c>
      <c r="I10" s="62" t="s">
        <v>95</v>
      </c>
      <c r="J10" s="33">
        <v>100</v>
      </c>
      <c r="K10" s="33">
        <v>100</v>
      </c>
      <c r="L10" s="33">
        <v>96</v>
      </c>
      <c r="M10" s="33">
        <v>100</v>
      </c>
      <c r="N10" s="33">
        <v>100</v>
      </c>
      <c r="O10" s="33">
        <v>0</v>
      </c>
      <c r="P10" s="7">
        <f t="shared" ref="P10:P31" si="0">SUM(J10:O10)/6</f>
        <v>82.666666666666671</v>
      </c>
    </row>
    <row r="11" spans="2:17" ht="15.6" x14ac:dyDescent="0.3">
      <c r="B11" s="34">
        <f t="shared" ref="B11:B31" si="1">B10+1</f>
        <v>3</v>
      </c>
      <c r="C11" s="20" t="s">
        <v>119</v>
      </c>
      <c r="D11" s="60" t="s">
        <v>96</v>
      </c>
      <c r="E11" s="61" t="s">
        <v>96</v>
      </c>
      <c r="F11" s="61" t="s">
        <v>96</v>
      </c>
      <c r="G11" s="61" t="s">
        <v>96</v>
      </c>
      <c r="H11" s="61" t="s">
        <v>96</v>
      </c>
      <c r="I11" s="62" t="s">
        <v>96</v>
      </c>
      <c r="J11" s="33">
        <v>100</v>
      </c>
      <c r="K11" s="33">
        <v>70</v>
      </c>
      <c r="L11" s="33">
        <v>100</v>
      </c>
      <c r="M11" s="33">
        <v>85</v>
      </c>
      <c r="N11" s="33">
        <v>85</v>
      </c>
      <c r="O11" s="33">
        <v>0</v>
      </c>
      <c r="P11" s="7">
        <f t="shared" si="0"/>
        <v>73.333333333333329</v>
      </c>
    </row>
    <row r="12" spans="2:17" ht="15.6" x14ac:dyDescent="0.3">
      <c r="B12" s="34">
        <f t="shared" si="1"/>
        <v>4</v>
      </c>
      <c r="C12" s="20" t="s">
        <v>120</v>
      </c>
      <c r="D12" s="60" t="s">
        <v>97</v>
      </c>
      <c r="E12" s="61" t="s">
        <v>97</v>
      </c>
      <c r="F12" s="61" t="s">
        <v>97</v>
      </c>
      <c r="G12" s="61" t="s">
        <v>97</v>
      </c>
      <c r="H12" s="61" t="s">
        <v>97</v>
      </c>
      <c r="I12" s="62" t="s">
        <v>97</v>
      </c>
      <c r="J12" s="33">
        <v>90</v>
      </c>
      <c r="K12" s="33">
        <v>80</v>
      </c>
      <c r="L12" s="33">
        <v>96</v>
      </c>
      <c r="M12" s="33">
        <v>70</v>
      </c>
      <c r="N12" s="33">
        <v>70</v>
      </c>
      <c r="O12" s="33">
        <v>0</v>
      </c>
      <c r="P12" s="7">
        <f t="shared" si="0"/>
        <v>67.666666666666671</v>
      </c>
    </row>
    <row r="13" spans="2:17" ht="15.6" x14ac:dyDescent="0.3">
      <c r="B13" s="34">
        <f t="shared" si="1"/>
        <v>5</v>
      </c>
      <c r="C13" s="20" t="s">
        <v>121</v>
      </c>
      <c r="D13" s="60" t="s">
        <v>98</v>
      </c>
      <c r="E13" s="61" t="s">
        <v>98</v>
      </c>
      <c r="F13" s="61" t="s">
        <v>98</v>
      </c>
      <c r="G13" s="61" t="s">
        <v>98</v>
      </c>
      <c r="H13" s="61" t="s">
        <v>98</v>
      </c>
      <c r="I13" s="62" t="s">
        <v>98</v>
      </c>
      <c r="J13" s="33">
        <v>100</v>
      </c>
      <c r="K13" s="33">
        <v>100</v>
      </c>
      <c r="L13" s="33">
        <v>96</v>
      </c>
      <c r="M13" s="33">
        <v>90</v>
      </c>
      <c r="N13" s="33">
        <v>90</v>
      </c>
      <c r="O13" s="33">
        <v>0</v>
      </c>
      <c r="P13" s="7">
        <f t="shared" si="0"/>
        <v>79.333333333333329</v>
      </c>
    </row>
    <row r="14" spans="2:17" ht="15.6" x14ac:dyDescent="0.3">
      <c r="B14" s="34">
        <f t="shared" si="1"/>
        <v>6</v>
      </c>
      <c r="C14" s="20" t="s">
        <v>122</v>
      </c>
      <c r="D14" s="60" t="s">
        <v>99</v>
      </c>
      <c r="E14" s="61" t="s">
        <v>99</v>
      </c>
      <c r="F14" s="61" t="s">
        <v>99</v>
      </c>
      <c r="G14" s="61" t="s">
        <v>99</v>
      </c>
      <c r="H14" s="61" t="s">
        <v>99</v>
      </c>
      <c r="I14" s="62" t="s">
        <v>99</v>
      </c>
      <c r="J14" s="33">
        <v>100</v>
      </c>
      <c r="K14" s="33">
        <v>100</v>
      </c>
      <c r="L14" s="33">
        <v>100</v>
      </c>
      <c r="M14" s="33">
        <v>90</v>
      </c>
      <c r="N14" s="33">
        <v>90</v>
      </c>
      <c r="O14" s="33">
        <v>0</v>
      </c>
      <c r="P14" s="7">
        <f t="shared" si="0"/>
        <v>80</v>
      </c>
    </row>
    <row r="15" spans="2:17" ht="15.6" x14ac:dyDescent="0.3">
      <c r="B15" s="34">
        <f t="shared" si="1"/>
        <v>7</v>
      </c>
      <c r="C15" s="20" t="s">
        <v>123</v>
      </c>
      <c r="D15" s="60" t="s">
        <v>100</v>
      </c>
      <c r="E15" s="61" t="s">
        <v>100</v>
      </c>
      <c r="F15" s="61" t="s">
        <v>100</v>
      </c>
      <c r="G15" s="61" t="s">
        <v>100</v>
      </c>
      <c r="H15" s="61" t="s">
        <v>100</v>
      </c>
      <c r="I15" s="62" t="s">
        <v>100</v>
      </c>
      <c r="J15" s="33">
        <v>100</v>
      </c>
      <c r="K15" s="33">
        <v>100</v>
      </c>
      <c r="L15" s="33">
        <v>100</v>
      </c>
      <c r="M15" s="33">
        <v>100</v>
      </c>
      <c r="N15" s="33">
        <v>100</v>
      </c>
      <c r="O15" s="33">
        <v>0</v>
      </c>
      <c r="P15" s="7">
        <f t="shared" si="0"/>
        <v>83.333333333333329</v>
      </c>
    </row>
    <row r="16" spans="2:17" ht="15.6" x14ac:dyDescent="0.3">
      <c r="B16" s="34">
        <f t="shared" si="1"/>
        <v>8</v>
      </c>
      <c r="C16" s="20" t="s">
        <v>124</v>
      </c>
      <c r="D16" s="60" t="s">
        <v>101</v>
      </c>
      <c r="E16" s="61" t="s">
        <v>101</v>
      </c>
      <c r="F16" s="61" t="s">
        <v>101</v>
      </c>
      <c r="G16" s="61" t="s">
        <v>101</v>
      </c>
      <c r="H16" s="61" t="s">
        <v>101</v>
      </c>
      <c r="I16" s="62" t="s">
        <v>101</v>
      </c>
      <c r="J16" s="33">
        <v>100</v>
      </c>
      <c r="K16" s="33">
        <v>100</v>
      </c>
      <c r="L16" s="33">
        <v>100</v>
      </c>
      <c r="M16" s="33">
        <v>100</v>
      </c>
      <c r="N16" s="33">
        <v>100</v>
      </c>
      <c r="O16" s="33">
        <v>0</v>
      </c>
      <c r="P16" s="7">
        <f t="shared" si="0"/>
        <v>83.333333333333329</v>
      </c>
    </row>
    <row r="17" spans="2:16" ht="15.6" x14ac:dyDescent="0.3">
      <c r="B17" s="34">
        <f t="shared" si="1"/>
        <v>9</v>
      </c>
      <c r="C17" s="20" t="s">
        <v>125</v>
      </c>
      <c r="D17" s="60" t="s">
        <v>102</v>
      </c>
      <c r="E17" s="61" t="s">
        <v>102</v>
      </c>
      <c r="F17" s="61" t="s">
        <v>102</v>
      </c>
      <c r="G17" s="61" t="s">
        <v>102</v>
      </c>
      <c r="H17" s="61" t="s">
        <v>102</v>
      </c>
      <c r="I17" s="62" t="s">
        <v>102</v>
      </c>
      <c r="J17" s="33">
        <v>100</v>
      </c>
      <c r="K17" s="33">
        <v>100</v>
      </c>
      <c r="L17" s="33">
        <v>100</v>
      </c>
      <c r="M17" s="33">
        <v>95</v>
      </c>
      <c r="N17" s="33">
        <v>95</v>
      </c>
      <c r="O17" s="33">
        <v>0</v>
      </c>
      <c r="P17" s="7">
        <f t="shared" si="0"/>
        <v>81.666666666666671</v>
      </c>
    </row>
    <row r="18" spans="2:16" ht="15.6" x14ac:dyDescent="0.3">
      <c r="B18" s="34">
        <f t="shared" si="1"/>
        <v>10</v>
      </c>
      <c r="C18" s="20" t="s">
        <v>126</v>
      </c>
      <c r="D18" s="60" t="s">
        <v>103</v>
      </c>
      <c r="E18" s="61" t="s">
        <v>103</v>
      </c>
      <c r="F18" s="61" t="s">
        <v>103</v>
      </c>
      <c r="G18" s="61" t="s">
        <v>103</v>
      </c>
      <c r="H18" s="61" t="s">
        <v>103</v>
      </c>
      <c r="I18" s="62" t="s">
        <v>103</v>
      </c>
      <c r="J18" s="33">
        <v>100</v>
      </c>
      <c r="K18" s="33">
        <v>100</v>
      </c>
      <c r="L18" s="33">
        <v>100</v>
      </c>
      <c r="M18" s="33">
        <v>95</v>
      </c>
      <c r="N18" s="33">
        <v>95</v>
      </c>
      <c r="O18" s="33">
        <v>0</v>
      </c>
      <c r="P18" s="7">
        <f t="shared" si="0"/>
        <v>81.666666666666671</v>
      </c>
    </row>
    <row r="19" spans="2:16" ht="15.6" x14ac:dyDescent="0.3">
      <c r="B19" s="34">
        <f t="shared" si="1"/>
        <v>11</v>
      </c>
      <c r="C19" s="20" t="s">
        <v>127</v>
      </c>
      <c r="D19" s="60" t="s">
        <v>104</v>
      </c>
      <c r="E19" s="61" t="s">
        <v>104</v>
      </c>
      <c r="F19" s="61" t="s">
        <v>104</v>
      </c>
      <c r="G19" s="61" t="s">
        <v>104</v>
      </c>
      <c r="H19" s="61" t="s">
        <v>104</v>
      </c>
      <c r="I19" s="62" t="s">
        <v>104</v>
      </c>
      <c r="J19" s="33">
        <v>100</v>
      </c>
      <c r="K19" s="33">
        <v>100</v>
      </c>
      <c r="L19" s="33">
        <v>100</v>
      </c>
      <c r="M19" s="33">
        <v>90</v>
      </c>
      <c r="N19" s="33">
        <v>90</v>
      </c>
      <c r="O19" s="33">
        <v>0</v>
      </c>
      <c r="P19" s="7">
        <f t="shared" si="0"/>
        <v>80</v>
      </c>
    </row>
    <row r="20" spans="2:16" ht="15.6" x14ac:dyDescent="0.3">
      <c r="B20" s="34">
        <f t="shared" si="1"/>
        <v>12</v>
      </c>
      <c r="C20" s="20" t="s">
        <v>128</v>
      </c>
      <c r="D20" s="60" t="s">
        <v>105</v>
      </c>
      <c r="E20" s="61" t="s">
        <v>105</v>
      </c>
      <c r="F20" s="61" t="s">
        <v>105</v>
      </c>
      <c r="G20" s="61" t="s">
        <v>105</v>
      </c>
      <c r="H20" s="61" t="s">
        <v>105</v>
      </c>
      <c r="I20" s="62" t="s">
        <v>105</v>
      </c>
      <c r="J20" s="33">
        <v>100</v>
      </c>
      <c r="K20" s="33">
        <v>100</v>
      </c>
      <c r="L20" s="33">
        <v>98</v>
      </c>
      <c r="M20" s="33">
        <v>100</v>
      </c>
      <c r="N20" s="33">
        <v>100</v>
      </c>
      <c r="O20" s="33">
        <v>0</v>
      </c>
      <c r="P20" s="7">
        <f t="shared" si="0"/>
        <v>83</v>
      </c>
    </row>
    <row r="21" spans="2:16" ht="15.6" x14ac:dyDescent="0.3">
      <c r="B21" s="34">
        <f t="shared" si="1"/>
        <v>13</v>
      </c>
      <c r="C21" s="20" t="s">
        <v>129</v>
      </c>
      <c r="D21" s="60" t="s">
        <v>106</v>
      </c>
      <c r="E21" s="61" t="s">
        <v>106</v>
      </c>
      <c r="F21" s="61" t="s">
        <v>106</v>
      </c>
      <c r="G21" s="61" t="s">
        <v>106</v>
      </c>
      <c r="H21" s="61" t="s">
        <v>106</v>
      </c>
      <c r="I21" s="62" t="s">
        <v>106</v>
      </c>
      <c r="J21" s="33">
        <v>100</v>
      </c>
      <c r="K21" s="33">
        <v>100</v>
      </c>
      <c r="L21" s="33">
        <v>100</v>
      </c>
      <c r="M21" s="33">
        <v>85</v>
      </c>
      <c r="N21" s="33">
        <v>85</v>
      </c>
      <c r="O21" s="33">
        <v>0</v>
      </c>
      <c r="P21" s="7">
        <f t="shared" si="0"/>
        <v>78.333333333333329</v>
      </c>
    </row>
    <row r="22" spans="2:16" ht="15.6" x14ac:dyDescent="0.3">
      <c r="B22" s="34">
        <f t="shared" si="1"/>
        <v>14</v>
      </c>
      <c r="C22" s="20" t="s">
        <v>130</v>
      </c>
      <c r="D22" s="60" t="s">
        <v>107</v>
      </c>
      <c r="E22" s="61" t="s">
        <v>107</v>
      </c>
      <c r="F22" s="61" t="s">
        <v>107</v>
      </c>
      <c r="G22" s="61" t="s">
        <v>107</v>
      </c>
      <c r="H22" s="61" t="s">
        <v>107</v>
      </c>
      <c r="I22" s="62" t="s">
        <v>107</v>
      </c>
      <c r="J22" s="33">
        <v>100</v>
      </c>
      <c r="K22" s="33">
        <v>100</v>
      </c>
      <c r="L22" s="33">
        <v>100</v>
      </c>
      <c r="M22" s="33">
        <v>100</v>
      </c>
      <c r="N22" s="33">
        <v>100</v>
      </c>
      <c r="O22" s="33">
        <v>0</v>
      </c>
      <c r="P22" s="7">
        <f t="shared" si="0"/>
        <v>83.333333333333329</v>
      </c>
    </row>
    <row r="23" spans="2:16" ht="15.6" x14ac:dyDescent="0.3">
      <c r="B23" s="34">
        <f t="shared" si="1"/>
        <v>15</v>
      </c>
      <c r="C23" s="20" t="s">
        <v>131</v>
      </c>
      <c r="D23" s="60" t="s">
        <v>108</v>
      </c>
      <c r="E23" s="61" t="s">
        <v>108</v>
      </c>
      <c r="F23" s="61" t="s">
        <v>108</v>
      </c>
      <c r="G23" s="61" t="s">
        <v>108</v>
      </c>
      <c r="H23" s="61" t="s">
        <v>108</v>
      </c>
      <c r="I23" s="62" t="s">
        <v>108</v>
      </c>
      <c r="J23" s="33">
        <v>100</v>
      </c>
      <c r="K23" s="33">
        <v>100</v>
      </c>
      <c r="L23" s="33">
        <v>70</v>
      </c>
      <c r="M23" s="33">
        <v>90</v>
      </c>
      <c r="N23" s="33">
        <v>90</v>
      </c>
      <c r="O23" s="33">
        <v>0</v>
      </c>
      <c r="P23" s="7">
        <f t="shared" si="0"/>
        <v>75</v>
      </c>
    </row>
    <row r="24" spans="2:16" ht="15.6" x14ac:dyDescent="0.3">
      <c r="B24" s="34">
        <f t="shared" si="1"/>
        <v>16</v>
      </c>
      <c r="C24" s="20" t="s">
        <v>132</v>
      </c>
      <c r="D24" s="60" t="s">
        <v>109</v>
      </c>
      <c r="E24" s="61" t="s">
        <v>109</v>
      </c>
      <c r="F24" s="61" t="s">
        <v>109</v>
      </c>
      <c r="G24" s="61" t="s">
        <v>109</v>
      </c>
      <c r="H24" s="61" t="s">
        <v>109</v>
      </c>
      <c r="I24" s="62" t="s">
        <v>109</v>
      </c>
      <c r="J24" s="33">
        <v>100</v>
      </c>
      <c r="K24" s="33">
        <v>100</v>
      </c>
      <c r="L24" s="33">
        <v>100</v>
      </c>
      <c r="M24" s="33">
        <v>100</v>
      </c>
      <c r="N24" s="33">
        <v>100</v>
      </c>
      <c r="O24" s="33">
        <v>0</v>
      </c>
      <c r="P24" s="7">
        <f t="shared" si="0"/>
        <v>83.333333333333329</v>
      </c>
    </row>
    <row r="25" spans="2:16" ht="15.6" x14ac:dyDescent="0.3">
      <c r="B25" s="34">
        <f t="shared" si="1"/>
        <v>17</v>
      </c>
      <c r="C25" s="20" t="s">
        <v>133</v>
      </c>
      <c r="D25" s="60" t="s">
        <v>110</v>
      </c>
      <c r="E25" s="61" t="s">
        <v>110</v>
      </c>
      <c r="F25" s="61" t="s">
        <v>110</v>
      </c>
      <c r="G25" s="61" t="s">
        <v>110</v>
      </c>
      <c r="H25" s="61" t="s">
        <v>110</v>
      </c>
      <c r="I25" s="62" t="s">
        <v>110</v>
      </c>
      <c r="J25" s="33">
        <v>100</v>
      </c>
      <c r="K25" s="33">
        <v>95</v>
      </c>
      <c r="L25" s="33">
        <v>95</v>
      </c>
      <c r="M25" s="33">
        <v>70</v>
      </c>
      <c r="N25" s="33">
        <v>70</v>
      </c>
      <c r="O25" s="33">
        <v>0</v>
      </c>
      <c r="P25" s="7">
        <f t="shared" si="0"/>
        <v>71.666666666666671</v>
      </c>
    </row>
    <row r="26" spans="2:16" ht="15.6" x14ac:dyDescent="0.3">
      <c r="B26" s="34">
        <f t="shared" si="1"/>
        <v>18</v>
      </c>
      <c r="C26" s="20" t="s">
        <v>139</v>
      </c>
      <c r="D26" s="60" t="s">
        <v>111</v>
      </c>
      <c r="E26" s="61" t="s">
        <v>111</v>
      </c>
      <c r="F26" s="61" t="s">
        <v>111</v>
      </c>
      <c r="G26" s="61" t="s">
        <v>111</v>
      </c>
      <c r="H26" s="61" t="s">
        <v>111</v>
      </c>
      <c r="I26" s="62" t="s">
        <v>111</v>
      </c>
      <c r="J26" s="33">
        <v>80</v>
      </c>
      <c r="K26" s="33">
        <v>75</v>
      </c>
      <c r="L26" s="33">
        <v>96</v>
      </c>
      <c r="M26" s="33">
        <v>0</v>
      </c>
      <c r="N26" s="33">
        <v>0</v>
      </c>
      <c r="O26" s="33">
        <v>0</v>
      </c>
      <c r="P26" s="7">
        <f t="shared" si="0"/>
        <v>41.833333333333336</v>
      </c>
    </row>
    <row r="27" spans="2:16" ht="15.6" x14ac:dyDescent="0.3">
      <c r="B27" s="34">
        <f t="shared" si="1"/>
        <v>19</v>
      </c>
      <c r="C27" s="20" t="s">
        <v>134</v>
      </c>
      <c r="D27" s="60" t="s">
        <v>112</v>
      </c>
      <c r="E27" s="61" t="s">
        <v>112</v>
      </c>
      <c r="F27" s="61" t="s">
        <v>112</v>
      </c>
      <c r="G27" s="61" t="s">
        <v>112</v>
      </c>
      <c r="H27" s="61" t="s">
        <v>112</v>
      </c>
      <c r="I27" s="62" t="s">
        <v>112</v>
      </c>
      <c r="J27" s="33">
        <v>100</v>
      </c>
      <c r="K27" s="33">
        <v>100</v>
      </c>
      <c r="L27" s="33">
        <v>100</v>
      </c>
      <c r="M27" s="33">
        <v>90</v>
      </c>
      <c r="N27" s="33">
        <v>90</v>
      </c>
      <c r="O27" s="33">
        <v>0</v>
      </c>
      <c r="P27" s="7">
        <f t="shared" si="0"/>
        <v>80</v>
      </c>
    </row>
    <row r="28" spans="2:16" ht="15.6" x14ac:dyDescent="0.3">
      <c r="B28" s="34">
        <f t="shared" si="1"/>
        <v>20</v>
      </c>
      <c r="C28" s="20" t="s">
        <v>135</v>
      </c>
      <c r="D28" s="60" t="s">
        <v>113</v>
      </c>
      <c r="E28" s="61" t="s">
        <v>113</v>
      </c>
      <c r="F28" s="61" t="s">
        <v>113</v>
      </c>
      <c r="G28" s="61" t="s">
        <v>113</v>
      </c>
      <c r="H28" s="61" t="s">
        <v>113</v>
      </c>
      <c r="I28" s="62" t="s">
        <v>113</v>
      </c>
      <c r="J28" s="33">
        <v>100</v>
      </c>
      <c r="K28" s="33">
        <v>100</v>
      </c>
      <c r="L28" s="33">
        <v>100</v>
      </c>
      <c r="M28" s="33">
        <v>90</v>
      </c>
      <c r="N28" s="33">
        <v>90</v>
      </c>
      <c r="O28" s="33">
        <v>0</v>
      </c>
      <c r="P28" s="7">
        <f t="shared" si="0"/>
        <v>80</v>
      </c>
    </row>
    <row r="29" spans="2:16" ht="15.6" x14ac:dyDescent="0.3">
      <c r="B29" s="34">
        <f t="shared" si="1"/>
        <v>21</v>
      </c>
      <c r="C29" s="20" t="s">
        <v>136</v>
      </c>
      <c r="D29" s="60" t="s">
        <v>114</v>
      </c>
      <c r="E29" s="61" t="s">
        <v>114</v>
      </c>
      <c r="F29" s="61" t="s">
        <v>114</v>
      </c>
      <c r="G29" s="61" t="s">
        <v>114</v>
      </c>
      <c r="H29" s="61" t="s">
        <v>114</v>
      </c>
      <c r="I29" s="62" t="s">
        <v>114</v>
      </c>
      <c r="J29" s="33">
        <v>100</v>
      </c>
      <c r="K29" s="33">
        <v>95</v>
      </c>
      <c r="L29" s="33">
        <v>98</v>
      </c>
      <c r="M29" s="33">
        <v>85</v>
      </c>
      <c r="N29" s="33">
        <v>85</v>
      </c>
      <c r="O29" s="33">
        <v>0</v>
      </c>
      <c r="P29" s="7">
        <f t="shared" si="0"/>
        <v>77.166666666666671</v>
      </c>
    </row>
    <row r="30" spans="2:16" ht="15.6" x14ac:dyDescent="0.3">
      <c r="B30" s="34">
        <f t="shared" si="1"/>
        <v>22</v>
      </c>
      <c r="C30" s="20" t="s">
        <v>137</v>
      </c>
      <c r="D30" s="60" t="s">
        <v>115</v>
      </c>
      <c r="E30" s="61" t="s">
        <v>115</v>
      </c>
      <c r="F30" s="61" t="s">
        <v>115</v>
      </c>
      <c r="G30" s="61" t="s">
        <v>115</v>
      </c>
      <c r="H30" s="61" t="s">
        <v>115</v>
      </c>
      <c r="I30" s="62" t="s">
        <v>115</v>
      </c>
      <c r="J30" s="33">
        <v>100</v>
      </c>
      <c r="K30" s="33">
        <v>100</v>
      </c>
      <c r="L30" s="33">
        <v>98</v>
      </c>
      <c r="M30" s="33">
        <v>95</v>
      </c>
      <c r="N30" s="33">
        <v>95</v>
      </c>
      <c r="O30" s="33">
        <v>0</v>
      </c>
      <c r="P30" s="7">
        <f t="shared" si="0"/>
        <v>81.333333333333329</v>
      </c>
    </row>
    <row r="31" spans="2:16" ht="15.6" x14ac:dyDescent="0.3">
      <c r="B31" s="34">
        <f t="shared" si="1"/>
        <v>23</v>
      </c>
      <c r="C31" s="20" t="s">
        <v>138</v>
      </c>
      <c r="D31" s="60" t="s">
        <v>116</v>
      </c>
      <c r="E31" s="61" t="s">
        <v>116</v>
      </c>
      <c r="F31" s="61" t="s">
        <v>116</v>
      </c>
      <c r="G31" s="61" t="s">
        <v>116</v>
      </c>
      <c r="H31" s="61" t="s">
        <v>116</v>
      </c>
      <c r="I31" s="62" t="s">
        <v>116</v>
      </c>
      <c r="J31" s="33">
        <v>100</v>
      </c>
      <c r="K31" s="33">
        <v>100</v>
      </c>
      <c r="L31" s="33">
        <v>98</v>
      </c>
      <c r="M31" s="33">
        <v>95</v>
      </c>
      <c r="N31" s="33">
        <v>95</v>
      </c>
      <c r="O31" s="33">
        <v>0</v>
      </c>
      <c r="P31" s="7">
        <f t="shared" si="0"/>
        <v>81.333333333333329</v>
      </c>
    </row>
    <row r="32" spans="2:16" x14ac:dyDescent="0.3">
      <c r="B32" s="34"/>
      <c r="C32" s="4"/>
      <c r="D32" s="49"/>
      <c r="E32" s="49"/>
      <c r="F32" s="49"/>
      <c r="G32" s="49"/>
      <c r="H32" s="49"/>
      <c r="I32" s="49"/>
      <c r="J32" s="33"/>
      <c r="K32" s="33"/>
      <c r="L32" s="33"/>
      <c r="M32" s="33">
        <f>SUM(M9:M31)/23</f>
        <v>87.608695652173907</v>
      </c>
      <c r="N32" s="39">
        <f>SUM(N9:N31)/23</f>
        <v>87.608695652173907</v>
      </c>
      <c r="O32" s="33"/>
      <c r="P32" s="7">
        <f>SUM(J32:O32)/7</f>
        <v>25.031055900621116</v>
      </c>
    </row>
    <row r="33" spans="2:16" x14ac:dyDescent="0.3">
      <c r="B33" s="34"/>
      <c r="C33" s="13"/>
      <c r="D33" s="50"/>
      <c r="E33" s="51"/>
      <c r="F33" s="51"/>
      <c r="G33" s="51"/>
      <c r="H33" s="51"/>
      <c r="I33" s="52"/>
      <c r="J33" s="2"/>
      <c r="K33" s="2"/>
      <c r="L33" s="2"/>
      <c r="M33" s="2"/>
      <c r="N33" s="2"/>
      <c r="O33" s="2"/>
      <c r="P33" s="7">
        <f>SUM(J33:O33)/7</f>
        <v>0</v>
      </c>
    </row>
    <row r="34" spans="2:16" x14ac:dyDescent="0.3">
      <c r="C34" s="42"/>
      <c r="D34" s="42"/>
      <c r="E34" s="35"/>
      <c r="H34" s="44" t="s">
        <v>18</v>
      </c>
      <c r="I34" s="44"/>
      <c r="J34" s="36">
        <f t="shared" ref="J34:O34" si="2">COUNTIF(J9:J33,"&gt;=70")</f>
        <v>23</v>
      </c>
      <c r="K34" s="36">
        <f t="shared" si="2"/>
        <v>23</v>
      </c>
      <c r="L34" s="36">
        <f t="shared" si="2"/>
        <v>23</v>
      </c>
      <c r="M34" s="36">
        <f t="shared" si="2"/>
        <v>23</v>
      </c>
      <c r="N34" s="36">
        <f t="shared" si="2"/>
        <v>23</v>
      </c>
      <c r="O34" s="36">
        <f t="shared" si="2"/>
        <v>0</v>
      </c>
      <c r="P34" s="18">
        <f>COUNTIF(P9:P31,"&gt;=70")</f>
        <v>21</v>
      </c>
    </row>
    <row r="35" spans="2:16" x14ac:dyDescent="0.3">
      <c r="C35" s="42"/>
      <c r="D35" s="42"/>
      <c r="E35" s="12"/>
      <c r="H35" s="45" t="s">
        <v>19</v>
      </c>
      <c r="I35" s="45"/>
      <c r="J35" s="37">
        <f t="shared" ref="J35:P35" si="3">COUNTIF(J9:J33,"&lt;70")</f>
        <v>0</v>
      </c>
      <c r="K35" s="37">
        <f t="shared" si="3"/>
        <v>0</v>
      </c>
      <c r="L35" s="37">
        <f t="shared" si="3"/>
        <v>0</v>
      </c>
      <c r="M35" s="37">
        <f t="shared" si="3"/>
        <v>1</v>
      </c>
      <c r="N35" s="37">
        <f t="shared" si="3"/>
        <v>1</v>
      </c>
      <c r="O35" s="37">
        <f t="shared" si="3"/>
        <v>23</v>
      </c>
      <c r="P35" s="37">
        <f t="shared" si="3"/>
        <v>4</v>
      </c>
    </row>
    <row r="36" spans="2:16" x14ac:dyDescent="0.3">
      <c r="C36" s="42"/>
      <c r="D36" s="42"/>
      <c r="E36" s="42"/>
      <c r="H36" s="45" t="s">
        <v>20</v>
      </c>
      <c r="I36" s="45"/>
      <c r="J36" s="37">
        <f t="shared" ref="J36:P36" si="4">COUNT(J9:J33)</f>
        <v>23</v>
      </c>
      <c r="K36" s="37">
        <f t="shared" si="4"/>
        <v>23</v>
      </c>
      <c r="L36" s="37">
        <f t="shared" si="4"/>
        <v>23</v>
      </c>
      <c r="M36" s="37">
        <f t="shared" si="4"/>
        <v>24</v>
      </c>
      <c r="N36" s="37">
        <f t="shared" si="4"/>
        <v>24</v>
      </c>
      <c r="O36" s="37">
        <f t="shared" si="4"/>
        <v>23</v>
      </c>
      <c r="P36" s="37">
        <f t="shared" si="4"/>
        <v>25</v>
      </c>
    </row>
    <row r="37" spans="2:16" x14ac:dyDescent="0.3">
      <c r="C37" s="42"/>
      <c r="D37" s="42"/>
      <c r="E37" s="35"/>
      <c r="F37" s="5"/>
      <c r="H37" s="43" t="s">
        <v>15</v>
      </c>
      <c r="I37" s="43"/>
      <c r="J37" s="16">
        <f>J34/J36</f>
        <v>1</v>
      </c>
      <c r="K37" s="17">
        <f t="shared" ref="K37:P37" si="5">K34/K36</f>
        <v>1</v>
      </c>
      <c r="L37" s="17">
        <f t="shared" si="5"/>
        <v>1</v>
      </c>
      <c r="M37" s="17">
        <f t="shared" si="5"/>
        <v>0.95833333333333337</v>
      </c>
      <c r="N37" s="17">
        <f t="shared" si="5"/>
        <v>0.95833333333333337</v>
      </c>
      <c r="O37" s="17">
        <f t="shared" si="5"/>
        <v>0</v>
      </c>
      <c r="P37" s="17">
        <f t="shared" si="5"/>
        <v>0.84</v>
      </c>
    </row>
    <row r="38" spans="2:16" x14ac:dyDescent="0.3">
      <c r="C38" s="42"/>
      <c r="D38" s="42"/>
      <c r="E38" s="35"/>
      <c r="F38" s="5"/>
      <c r="H38" s="43" t="s">
        <v>16</v>
      </c>
      <c r="I38" s="43"/>
      <c r="J38" s="16">
        <f>J35/J36</f>
        <v>0</v>
      </c>
      <c r="K38" s="16">
        <f t="shared" ref="K38:P38" si="6">K35/K36</f>
        <v>0</v>
      </c>
      <c r="L38" s="17">
        <f t="shared" si="6"/>
        <v>0</v>
      </c>
      <c r="M38" s="17">
        <f t="shared" si="6"/>
        <v>4.1666666666666664E-2</v>
      </c>
      <c r="N38" s="17">
        <f t="shared" si="6"/>
        <v>4.1666666666666664E-2</v>
      </c>
      <c r="O38" s="17">
        <f t="shared" si="6"/>
        <v>1</v>
      </c>
      <c r="P38" s="17">
        <f t="shared" si="6"/>
        <v>0.16</v>
      </c>
    </row>
    <row r="39" spans="2:16" x14ac:dyDescent="0.3">
      <c r="C39" s="42"/>
      <c r="D39" s="42"/>
      <c r="E39" s="12"/>
      <c r="F39" s="5"/>
    </row>
    <row r="40" spans="2:16" x14ac:dyDescent="0.3">
      <c r="C40" s="35"/>
      <c r="D40" s="35"/>
      <c r="E40" s="12"/>
      <c r="F40" s="5"/>
    </row>
    <row r="41" spans="2:16" x14ac:dyDescent="0.3">
      <c r="J41" s="40"/>
      <c r="K41" s="40"/>
      <c r="L41" s="40"/>
      <c r="M41" s="40"/>
      <c r="N41" s="40"/>
      <c r="O41" s="40"/>
    </row>
    <row r="42" spans="2:16" x14ac:dyDescent="0.3">
      <c r="J42" s="41" t="s">
        <v>17</v>
      </c>
      <c r="K42" s="41"/>
      <c r="L42" s="41"/>
      <c r="M42" s="41"/>
      <c r="N42" s="41"/>
      <c r="O42" s="41"/>
    </row>
  </sheetData>
  <mergeCells count="47">
    <mergeCell ref="C38:D38"/>
    <mergeCell ref="H38:I38"/>
    <mergeCell ref="C39:D39"/>
    <mergeCell ref="J41:O41"/>
    <mergeCell ref="J42:O42"/>
    <mergeCell ref="C35:D35"/>
    <mergeCell ref="H35:I35"/>
    <mergeCell ref="C36:E36"/>
    <mergeCell ref="H36:I36"/>
    <mergeCell ref="C37:D37"/>
    <mergeCell ref="H37:I37"/>
    <mergeCell ref="D32:I32"/>
    <mergeCell ref="D33:I33"/>
    <mergeCell ref="C34:D34"/>
    <mergeCell ref="H34:I34"/>
    <mergeCell ref="D26:I26"/>
    <mergeCell ref="D27:I27"/>
    <mergeCell ref="D28:I28"/>
    <mergeCell ref="D29:I29"/>
    <mergeCell ref="D30:I30"/>
    <mergeCell ref="D31:I3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MKT 405-B</vt:lpstr>
      <vt:lpstr>FUNDAMENTOS DE MKT 405-C</vt:lpstr>
      <vt:lpstr>SISTEMAS DE IN DE MKT 605-B</vt:lpstr>
      <vt:lpstr>SISTEMAS DE INF, MKT 605-A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2025-05-14T16:18:15Z</dcterms:modified>
</cp:coreProperties>
</file>