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Oliveros\Desktop\Tec 2025\"/>
    </mc:Choice>
  </mc:AlternateContent>
  <bookViews>
    <workbookView xWindow="-120" yWindow="-30" windowWidth="20670" windowHeight="11070" activeTab="2"/>
  </bookViews>
  <sheets>
    <sheet name="CAL. INT. 211B" sheetId="1" r:id="rId1"/>
    <sheet name="ECUA. DIFER. 404A" sheetId="4" r:id="rId2"/>
    <sheet name="ECUA. DIFER. 404B" sheetId="5" r:id="rId3"/>
    <sheet name="Hoja1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5" l="1"/>
  <c r="K34" i="5"/>
  <c r="P8" i="5"/>
  <c r="K44" i="4"/>
  <c r="K43" i="4"/>
  <c r="K34" i="1"/>
  <c r="K33" i="1"/>
  <c r="O8" i="1"/>
  <c r="O9" i="1"/>
  <c r="O10" i="1"/>
  <c r="K42" i="4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23" i="1"/>
  <c r="O24" i="1"/>
  <c r="O25" i="1"/>
  <c r="O26" i="1"/>
  <c r="O28" i="1"/>
  <c r="O36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3" i="5" l="1"/>
  <c r="K33" i="5"/>
  <c r="L32" i="5"/>
  <c r="K32" i="5" l="1"/>
  <c r="L34" i="5"/>
  <c r="L36" i="1"/>
  <c r="K32" i="1"/>
  <c r="L32" i="1" s="1"/>
  <c r="O27" i="1"/>
  <c r="L42" i="4"/>
  <c r="P30" i="4"/>
  <c r="K37" i="5" l="1"/>
  <c r="O11" i="1"/>
  <c r="O12" i="1"/>
  <c r="O13" i="1"/>
  <c r="O15" i="1"/>
  <c r="O16" i="1"/>
  <c r="O17" i="1"/>
  <c r="O18" i="1"/>
  <c r="O19" i="1"/>
  <c r="O20" i="1"/>
  <c r="O21" i="1"/>
  <c r="O22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M37" i="5" l="1"/>
  <c r="L37" i="5"/>
  <c r="L38" i="5"/>
  <c r="K38" i="5"/>
  <c r="M38" i="5"/>
  <c r="N47" i="4"/>
  <c r="K46" i="4"/>
  <c r="O38" i="5"/>
  <c r="O37" i="5"/>
  <c r="L47" i="4"/>
  <c r="L46" i="4"/>
  <c r="M47" i="4"/>
  <c r="P34" i="5"/>
  <c r="K47" i="4"/>
  <c r="P43" i="4"/>
  <c r="P37" i="5" l="1"/>
  <c r="P38" i="5"/>
  <c r="P47" i="4"/>
  <c r="P46" i="4"/>
  <c r="L37" i="1"/>
  <c r="M37" i="1"/>
  <c r="N37" i="1"/>
  <c r="M36" i="1"/>
  <c r="N36" i="1"/>
  <c r="K37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7" i="1" l="1"/>
  <c r="K36" i="1"/>
</calcChain>
</file>

<file path=xl/sharedStrings.xml><?xml version="1.0" encoding="utf-8"?>
<sst xmlns="http://schemas.openxmlformats.org/spreadsheetml/2006/main" count="446" uniqueCount="159">
  <si>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</si>
  <si>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</si>
  <si>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</si>
  <si>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</si>
  <si>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</si>
  <si>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</si>
  <si>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</si>
  <si>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</si>
  <si>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</si>
  <si>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</si>
  <si>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</si>
  <si>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</si>
  <si>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</si>
  <si>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</si>
  <si>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</si>
  <si>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</si>
  <si>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</si>
  <si>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</si>
  <si>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</si>
  <si>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</si>
  <si>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</si>
  <si>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</si>
  <si>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</si>
  <si>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</si>
  <si>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</si>
  <si>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</si>
  <si>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</si>
  <si>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</si>
  <si>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</si>
  <si>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221U0209</t>
  </si>
  <si>
    <t>GARCIA SEGURA CESAR EDUARDO</t>
  </si>
  <si>
    <t>211U0641</t>
  </si>
  <si>
    <t>221U0250</t>
  </si>
  <si>
    <t>221U0251</t>
  </si>
  <si>
    <t>404 A</t>
  </si>
  <si>
    <t>ECUACIONES DIFERENCIALES</t>
  </si>
  <si>
    <t>GUEVARA VELASQUEZ LEONARDO ALEXIS</t>
  </si>
  <si>
    <t>TOTO RAMOS ALEXIS DE JESUS</t>
  </si>
  <si>
    <t>TOTO SALAZAR LUIS ENRIQUE</t>
  </si>
  <si>
    <t>241U0360</t>
  </si>
  <si>
    <t>241U0361</t>
  </si>
  <si>
    <t>241U0625</t>
  </si>
  <si>
    <t>241U0362</t>
  </si>
  <si>
    <t>241U0563</t>
  </si>
  <si>
    <t>241U0369</t>
  </si>
  <si>
    <t>241U0635</t>
  </si>
  <si>
    <t>241U0373</t>
  </si>
  <si>
    <t>231U0109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</si>
  <si>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</si>
  <si>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</si>
  <si>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</si>
  <si>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</si>
  <si>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</si>
  <si>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</si>
  <si>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</si>
  <si>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</si>
  <si>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</si>
  <si>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</si>
  <si>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</si>
  <si>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</si>
  <si>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</si>
  <si>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</si>
  <si>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</si>
  <si>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</si>
  <si>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</si>
  <si>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</si>
  <si>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</si>
  <si>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</si>
  <si>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</si>
  <si>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</si>
  <si>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HERNANDEZ BALDERAS CHRISTOPHER ARTURO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</si>
  <si>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</si>
  <si>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</si>
  <si>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</si>
  <si>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</si>
  <si>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</si>
  <si>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</si>
  <si>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</si>
  <si>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</si>
  <si>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</si>
  <si>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</si>
  <si>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</si>
  <si>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</si>
  <si>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</si>
  <si>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</si>
  <si>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</si>
  <si>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</si>
  <si>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</si>
  <si>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</si>
  <si>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</si>
  <si>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</si>
  <si>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</si>
  <si>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</si>
  <si>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</si>
  <si>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231U0156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</si>
  <si>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</si>
  <si>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</si>
  <si>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</si>
  <si>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</si>
  <si>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</si>
  <si>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</si>
  <si>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</si>
  <si>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</si>
  <si>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231U0175</t>
  </si>
  <si>
    <t>231U0632</t>
  </si>
  <si>
    <t>231U0350</t>
  </si>
  <si>
    <t>231U0484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</si>
  <si>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</si>
  <si>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</si>
  <si>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</si>
  <si>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</si>
  <si>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</si>
  <si>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</si>
  <si>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</si>
  <si>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</si>
  <si>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</si>
  <si>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</si>
  <si>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</si>
  <si>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</si>
  <si>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</si>
  <si>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</si>
  <si>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</si>
  <si>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</si>
  <si>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</si>
  <si>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</si>
  <si>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PALMA SIFUENTES DIEGO EDUARDO</t>
  </si>
  <si>
    <t>PUCHETA FLORES GIOVANNA MONSERRAT</t>
  </si>
  <si>
    <t>QUINO TEJADA ABIL JOHENDI</t>
  </si>
  <si>
    <t>RODRIGUEZ BLANCO MELINA</t>
  </si>
  <si>
    <t>231U0138</t>
  </si>
  <si>
    <t>231U0459</t>
  </si>
  <si>
    <t>231U0139</t>
  </si>
  <si>
    <t>231U0143</t>
  </si>
  <si>
    <t>221U0367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</si>
  <si>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</si>
  <si>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</si>
  <si>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</si>
  <si>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</si>
  <si>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</si>
  <si>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</si>
  <si>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</si>
  <si>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</si>
  <si>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CAGAL CRUZ SERGIO</t>
  </si>
  <si>
    <t>CAGAL FISCAL ALEJANDRO</t>
  </si>
  <si>
    <t>CAGAL HERNANDEZ NOE DE JESUS</t>
  </si>
  <si>
    <t>CHACHA AMBROS ESLI GABRIELA</t>
  </si>
  <si>
    <t>DURAN VILLEGAS ARNULFO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</si>
  <si>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</si>
  <si>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</si>
  <si>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</si>
  <si>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</si>
  <si>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</si>
  <si>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SANDOVAL CORTES CELIA YAZMIN</t>
  </si>
  <si>
    <t>TEOBA MARTINEZ YAHAIRA DEL SOL</t>
  </si>
  <si>
    <t>TEOBAL CRUZ JOSE MANUEL</t>
  </si>
  <si>
    <t>FEBRERO-JULIO 2025</t>
  </si>
  <si>
    <t>211 B</t>
  </si>
  <si>
    <t>FEBRERO-JULIO 25</t>
  </si>
  <si>
    <t xml:space="preserve"> 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</si>
</sst>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8" fillId="0" borderId="1" xfId="0" applyNumberFormat="1" applyFont="1" applyBorder="1"/>
    <xf numFmtId="15" fontId="0" fillId="0" borderId="1" xfId="0" applyNumberFormat="1" applyBorder="1"/>
    <xf numFmtId="0" fontId="10" fillId="0" borderId="2" xfId="0" applyFont="1" applyBorder="1" applyAlignment="1">
      <alignment horizontal="center"/>
    </xf>
    <xf numFmtId="0" fontId="11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/>
    <xf numFmtId="1" fontId="15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/>
    <xf numFmtId="0" fontId="8" fillId="0" borderId="0" xfId="0" applyNumberFormat="1" applyFont="1"/>
    <xf numFmtId="0" fontId="20" fillId="0" borderId="4" xfId="0" applyFont="1" applyBorder="1" applyAlignment="1">
      <alignment horizontal="center"/>
    </xf>
    <xf numFmtId="0" fontId="0" fillId="0" borderId="2" xfId="0" applyNumberFormat="1" applyBorder="1"/>
    <xf numFmtId="0" fontId="0" fillId="0" borderId="4" xfId="0" applyNumberFormat="1" applyBorder="1"/>
    <xf numFmtId="0" fontId="6" fillId="0" borderId="0" xfId="2" applyNumberFormat="1" applyFill="1"/>
    <xf numFmtId="0" fontId="6" fillId="0" borderId="2" xfId="2" applyNumberFormat="1" applyFill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7" fillId="0" borderId="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4" fillId="0" borderId="5" xfId="0" applyFont="1" applyFill="1" applyBorder="1" applyAlignment="1"/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1"/>
  <sheetViews>
    <sheetView zoomScale="90" zoomScaleNormal="90" workbookViewId="0">
      <selection activeCell="E11" sqref="E11:J11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25.8554687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0"/>
      <c r="P1" s="2"/>
    </row>
    <row r="2" spans="3:16" ht="18.75" x14ac:dyDescent="0.3">
      <c r="C2" s="21"/>
      <c r="D2" s="90" t="s">
        <v>23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22"/>
      <c r="P2" s="1"/>
    </row>
    <row r="3" spans="3:16" ht="18.75" x14ac:dyDescent="0.3">
      <c r="C3" s="21"/>
      <c r="D3" s="21" t="s">
        <v>0</v>
      </c>
      <c r="E3" s="93" t="s">
        <v>21</v>
      </c>
      <c r="F3" s="93"/>
      <c r="G3" s="93"/>
      <c r="H3" s="93"/>
      <c r="I3" s="21"/>
      <c r="J3" s="21" t="s">
        <v>1</v>
      </c>
      <c r="K3" s="91" t="s">
        <v>156</v>
      </c>
      <c r="L3" s="91"/>
      <c r="M3" s="21"/>
      <c r="N3" s="21" t="s">
        <v>2</v>
      </c>
      <c r="O3" s="36">
        <v>45355</v>
      </c>
    </row>
    <row r="4" spans="3:16" ht="6.75" customHeight="1" x14ac:dyDescent="0.3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3:16" ht="18.75" x14ac:dyDescent="0.3">
      <c r="C5" s="21"/>
      <c r="D5" s="21" t="s">
        <v>3</v>
      </c>
      <c r="E5" s="91" t="s">
        <v>155</v>
      </c>
      <c r="F5" s="91"/>
      <c r="G5" s="91"/>
      <c r="H5" s="91"/>
      <c r="I5" s="21"/>
      <c r="J5" s="83" t="s">
        <v>19</v>
      </c>
      <c r="K5" s="83"/>
      <c r="L5" s="23" t="s">
        <v>26</v>
      </c>
      <c r="M5" s="23"/>
      <c r="N5" s="23"/>
      <c r="O5" s="23"/>
    </row>
    <row r="6" spans="3:16" ht="11.25" customHeight="1" x14ac:dyDescent="0.3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3:16" ht="18.75" x14ac:dyDescent="0.3">
      <c r="C7" s="24" t="s">
        <v>4</v>
      </c>
      <c r="D7" s="24" t="s">
        <v>6</v>
      </c>
      <c r="E7" s="92" t="s">
        <v>5</v>
      </c>
      <c r="F7" s="92"/>
      <c r="G7" s="92"/>
      <c r="H7" s="92"/>
      <c r="I7" s="92"/>
      <c r="J7" s="92"/>
      <c r="K7" s="25" t="s">
        <v>7</v>
      </c>
      <c r="L7" s="25" t="s">
        <v>10</v>
      </c>
      <c r="M7" s="25" t="s">
        <v>11</v>
      </c>
      <c r="N7" s="25" t="s">
        <v>12</v>
      </c>
      <c r="O7" s="26" t="s">
        <v>20</v>
      </c>
    </row>
    <row r="8" spans="3:16" ht="18.75" x14ac:dyDescent="0.3">
      <c r="C8" s="25">
        <v>1</v>
      </c>
      <c r="D8" s="76" t="s">
        <v>39</v>
      </c>
      <c r="E8" s="80" t="s">
        <v>62</v>
      </c>
      <c r="F8" s="81"/>
      <c r="G8" s="81" t="s">
        <v>62</v>
      </c>
      <c r="H8" s="81"/>
      <c r="I8" s="81" t="s">
        <v>62</v>
      </c>
      <c r="J8" s="82"/>
      <c r="K8" s="71"/>
      <c r="L8" s="71"/>
      <c r="M8" s="71"/>
      <c r="N8" s="71"/>
      <c r="O8" s="27">
        <f t="shared" ref="O8:O28" si="0">SUM(K8:N8)/4</f>
        <v>0</v>
      </c>
    </row>
    <row r="9" spans="3:16" ht="18.75" x14ac:dyDescent="0.3">
      <c r="C9" s="25">
        <f>C8+1</f>
        <v>2</v>
      </c>
      <c r="D9" s="76" t="s">
        <v>40</v>
      </c>
      <c r="E9" s="80" t="s">
        <v>63</v>
      </c>
      <c r="F9" s="81"/>
      <c r="G9" s="81" t="s">
        <v>63</v>
      </c>
      <c r="H9" s="81"/>
      <c r="I9" s="81" t="s">
        <v>63</v>
      </c>
      <c r="J9" s="82"/>
      <c r="K9" s="71"/>
      <c r="L9" s="71"/>
      <c r="M9" s="71"/>
      <c r="N9" s="71"/>
      <c r="O9" s="27">
        <f t="shared" si="0"/>
        <v>0</v>
      </c>
    </row>
    <row r="10" spans="3:16" ht="18.75" x14ac:dyDescent="0.3">
      <c r="C10" s="25">
        <f t="shared" ref="C10:C21" si="1">C9+1</f>
        <v>3</v>
      </c>
      <c r="D10" s="76" t="s">
        <v>41</v>
      </c>
      <c r="E10" s="80" t="s">
        <v>64</v>
      </c>
      <c r="F10" s="81"/>
      <c r="G10" s="81" t="s">
        <v>64</v>
      </c>
      <c r="H10" s="81"/>
      <c r="I10" s="81" t="s">
        <v>64</v>
      </c>
      <c r="J10" s="82"/>
      <c r="K10" s="71"/>
      <c r="L10" s="71"/>
      <c r="M10" s="71"/>
      <c r="N10" s="71"/>
      <c r="O10" s="27">
        <f t="shared" si="0"/>
        <v>0</v>
      </c>
    </row>
    <row r="11" spans="3:16" ht="18.75" x14ac:dyDescent="0.3">
      <c r="C11" s="25">
        <f t="shared" si="1"/>
        <v>4</v>
      </c>
      <c r="D11" s="76" t="s">
        <v>42</v>
      </c>
      <c r="E11" s="80" t="s">
        <v>65</v>
      </c>
      <c r="F11" s="81"/>
      <c r="G11" s="81" t="s">
        <v>65</v>
      </c>
      <c r="H11" s="81"/>
      <c r="I11" s="81" t="s">
        <v>65</v>
      </c>
      <c r="J11" s="82"/>
      <c r="K11" s="71"/>
      <c r="L11" s="25"/>
      <c r="M11" s="25"/>
      <c r="N11" s="25"/>
      <c r="O11" s="27">
        <f t="shared" si="0"/>
        <v>0</v>
      </c>
    </row>
    <row r="12" spans="3:16" ht="18.75" x14ac:dyDescent="0.3">
      <c r="C12" s="53">
        <f t="shared" si="1"/>
        <v>5</v>
      </c>
      <c r="D12" s="76" t="s">
        <v>43</v>
      </c>
      <c r="E12" s="80" t="s">
        <v>66</v>
      </c>
      <c r="F12" s="81"/>
      <c r="G12" s="81" t="s">
        <v>66</v>
      </c>
      <c r="H12" s="81"/>
      <c r="I12" s="81" t="s">
        <v>66</v>
      </c>
      <c r="J12" s="82"/>
      <c r="K12" s="71"/>
      <c r="L12" s="25"/>
      <c r="M12" s="25"/>
      <c r="N12" s="25"/>
      <c r="O12" s="27">
        <f t="shared" si="0"/>
        <v>0</v>
      </c>
    </row>
    <row r="13" spans="3:16" ht="18.75" x14ac:dyDescent="0.3">
      <c r="C13" s="53">
        <f t="shared" si="1"/>
        <v>6</v>
      </c>
      <c r="D13" s="76" t="s">
        <v>44</v>
      </c>
      <c r="E13" s="80" t="s">
        <v>67</v>
      </c>
      <c r="F13" s="81"/>
      <c r="G13" s="81" t="s">
        <v>67</v>
      </c>
      <c r="H13" s="81"/>
      <c r="I13" s="81" t="s">
        <v>67</v>
      </c>
      <c r="J13" s="82"/>
      <c r="K13" s="71"/>
      <c r="L13" s="25"/>
      <c r="M13" s="25"/>
      <c r="N13" s="25"/>
      <c r="O13" s="27">
        <f t="shared" si="0"/>
        <v>0</v>
      </c>
    </row>
    <row r="14" spans="3:16" ht="18.75" x14ac:dyDescent="0.3">
      <c r="C14" s="53">
        <f t="shared" si="1"/>
        <v>7</v>
      </c>
      <c r="D14" s="76" t="s">
        <v>45</v>
      </c>
      <c r="E14" s="80" t="s">
        <v>68</v>
      </c>
      <c r="F14" s="81"/>
      <c r="G14" s="81" t="s">
        <v>68</v>
      </c>
      <c r="H14" s="81"/>
      <c r="I14" s="81" t="s">
        <v>68</v>
      </c>
      <c r="J14" s="82"/>
      <c r="K14" s="71"/>
      <c r="L14" s="25"/>
      <c r="M14" s="25"/>
      <c r="N14" s="25"/>
      <c r="O14" s="27">
        <v>0</v>
      </c>
    </row>
    <row r="15" spans="3:16" ht="18.75" x14ac:dyDescent="0.3">
      <c r="C15" s="53">
        <f t="shared" si="1"/>
        <v>8</v>
      </c>
      <c r="D15" s="76" t="s">
        <v>46</v>
      </c>
      <c r="E15" s="80" t="s">
        <v>69</v>
      </c>
      <c r="F15" s="81"/>
      <c r="G15" s="81" t="s">
        <v>69</v>
      </c>
      <c r="H15" s="81"/>
      <c r="I15" s="81" t="s">
        <v>69</v>
      </c>
      <c r="J15" s="82"/>
      <c r="K15" s="71"/>
      <c r="L15" s="25"/>
      <c r="M15" s="25"/>
      <c r="N15" s="25"/>
      <c r="O15" s="27">
        <f t="shared" si="0"/>
        <v>0</v>
      </c>
    </row>
    <row r="16" spans="3:16" ht="18.75" x14ac:dyDescent="0.3">
      <c r="C16" s="53">
        <f t="shared" si="1"/>
        <v>9</v>
      </c>
      <c r="D16" s="76" t="s">
        <v>47</v>
      </c>
      <c r="E16" s="80" t="s">
        <v>70</v>
      </c>
      <c r="F16" s="81"/>
      <c r="G16" s="81" t="s">
        <v>70</v>
      </c>
      <c r="H16" s="81"/>
      <c r="I16" s="81" t="s">
        <v>70</v>
      </c>
      <c r="J16" s="82"/>
      <c r="K16" s="71"/>
      <c r="L16" s="25"/>
      <c r="M16" s="25"/>
      <c r="N16" s="25"/>
      <c r="O16" s="27">
        <f t="shared" si="0"/>
        <v>0</v>
      </c>
    </row>
    <row r="17" spans="3:15" ht="18.75" x14ac:dyDescent="0.3">
      <c r="C17" s="53">
        <f>C16+1</f>
        <v>10</v>
      </c>
      <c r="D17" s="76" t="s">
        <v>48</v>
      </c>
      <c r="E17" s="80" t="s">
        <v>71</v>
      </c>
      <c r="F17" s="81"/>
      <c r="G17" s="81" t="s">
        <v>71</v>
      </c>
      <c r="H17" s="81"/>
      <c r="I17" s="81" t="s">
        <v>71</v>
      </c>
      <c r="J17" s="82"/>
      <c r="K17" s="71"/>
      <c r="L17" s="25"/>
      <c r="M17" s="25"/>
      <c r="N17" s="25"/>
      <c r="O17" s="27">
        <f t="shared" si="0"/>
        <v>0</v>
      </c>
    </row>
    <row r="18" spans="3:15" ht="18.75" x14ac:dyDescent="0.3">
      <c r="C18" s="53">
        <f t="shared" si="1"/>
        <v>11</v>
      </c>
      <c r="D18" s="76" t="s">
        <v>49</v>
      </c>
      <c r="E18" s="80" t="s">
        <v>72</v>
      </c>
      <c r="F18" s="81"/>
      <c r="G18" s="81" t="s">
        <v>72</v>
      </c>
      <c r="H18" s="81"/>
      <c r="I18" s="81" t="s">
        <v>72</v>
      </c>
      <c r="J18" s="82"/>
      <c r="K18" s="71"/>
      <c r="L18" s="25"/>
      <c r="M18" s="25"/>
      <c r="N18" s="25"/>
      <c r="O18" s="27">
        <f t="shared" si="0"/>
        <v>0</v>
      </c>
    </row>
    <row r="19" spans="3:15" ht="18.75" x14ac:dyDescent="0.3">
      <c r="C19" s="53">
        <f t="shared" si="1"/>
        <v>12</v>
      </c>
      <c r="D19" s="76" t="s">
        <v>50</v>
      </c>
      <c r="E19" s="80" t="s">
        <v>73</v>
      </c>
      <c r="F19" s="81"/>
      <c r="G19" s="81" t="s">
        <v>73</v>
      </c>
      <c r="H19" s="81"/>
      <c r="I19" s="81" t="s">
        <v>73</v>
      </c>
      <c r="J19" s="82"/>
      <c r="K19" s="71"/>
      <c r="L19" s="25"/>
      <c r="M19" s="25"/>
      <c r="N19" s="25"/>
      <c r="O19" s="27">
        <f t="shared" si="0"/>
        <v>0</v>
      </c>
    </row>
    <row r="20" spans="3:15" ht="18.75" x14ac:dyDescent="0.3">
      <c r="C20" s="53">
        <f t="shared" si="1"/>
        <v>13</v>
      </c>
      <c r="D20" s="76" t="s">
        <v>51</v>
      </c>
      <c r="E20" s="80" t="s">
        <v>74</v>
      </c>
      <c r="F20" s="81"/>
      <c r="G20" s="81" t="s">
        <v>74</v>
      </c>
      <c r="H20" s="81"/>
      <c r="I20" s="81" t="s">
        <v>74</v>
      </c>
      <c r="J20" s="82"/>
      <c r="K20" s="71"/>
      <c r="L20" s="25"/>
      <c r="M20" s="25"/>
      <c r="N20" s="25"/>
      <c r="O20" s="27">
        <f t="shared" si="0"/>
        <v>0</v>
      </c>
    </row>
    <row r="21" spans="3:15" ht="18.75" x14ac:dyDescent="0.3">
      <c r="C21" s="53">
        <f t="shared" si="1"/>
        <v>14</v>
      </c>
      <c r="D21" s="76" t="s">
        <v>52</v>
      </c>
      <c r="E21" s="80" t="s">
        <v>75</v>
      </c>
      <c r="F21" s="81"/>
      <c r="G21" s="81" t="s">
        <v>75</v>
      </c>
      <c r="H21" s="81"/>
      <c r="I21" s="81" t="s">
        <v>75</v>
      </c>
      <c r="J21" s="82"/>
      <c r="K21" s="71"/>
      <c r="L21" s="25"/>
      <c r="M21" s="25"/>
      <c r="N21" s="25"/>
      <c r="O21" s="27">
        <f t="shared" si="0"/>
        <v>0</v>
      </c>
    </row>
    <row r="22" spans="3:15" ht="18.75" x14ac:dyDescent="0.3">
      <c r="C22" s="53">
        <f>C21+1</f>
        <v>15</v>
      </c>
      <c r="D22" s="76" t="s">
        <v>53</v>
      </c>
      <c r="E22" s="80" t="s">
        <v>76</v>
      </c>
      <c r="F22" s="81"/>
      <c r="G22" s="81" t="s">
        <v>76</v>
      </c>
      <c r="H22" s="81"/>
      <c r="I22" s="81" t="s">
        <v>76</v>
      </c>
      <c r="J22" s="82"/>
      <c r="K22" s="71"/>
      <c r="L22" s="25"/>
      <c r="M22" s="25"/>
      <c r="N22" s="25"/>
      <c r="O22" s="27">
        <f t="shared" si="0"/>
        <v>0</v>
      </c>
    </row>
    <row r="23" spans="3:15" ht="18.75" x14ac:dyDescent="0.3">
      <c r="C23" s="64">
        <v>16</v>
      </c>
      <c r="D23" s="76" t="s">
        <v>54</v>
      </c>
      <c r="E23" s="80" t="s">
        <v>77</v>
      </c>
      <c r="F23" s="81"/>
      <c r="G23" s="81" t="s">
        <v>77</v>
      </c>
      <c r="H23" s="81"/>
      <c r="I23" s="81" t="s">
        <v>77</v>
      </c>
      <c r="J23" s="82"/>
      <c r="K23" s="71"/>
      <c r="L23" s="64"/>
      <c r="M23" s="64"/>
      <c r="N23" s="64"/>
      <c r="O23" s="27">
        <f t="shared" si="0"/>
        <v>0</v>
      </c>
    </row>
    <row r="24" spans="3:15" ht="18.75" x14ac:dyDescent="0.3">
      <c r="C24" s="53">
        <v>17</v>
      </c>
      <c r="D24" s="76" t="s">
        <v>55</v>
      </c>
      <c r="E24" s="87" t="s">
        <v>78</v>
      </c>
      <c r="F24" s="88"/>
      <c r="G24" s="88" t="s">
        <v>78</v>
      </c>
      <c r="H24" s="88"/>
      <c r="I24" s="88" t="s">
        <v>78</v>
      </c>
      <c r="J24" s="89"/>
      <c r="K24" s="71"/>
      <c r="L24" s="28"/>
      <c r="M24" s="28"/>
      <c r="N24" s="28"/>
      <c r="O24" s="27">
        <f t="shared" si="0"/>
        <v>0</v>
      </c>
    </row>
    <row r="25" spans="3:15" ht="18.75" x14ac:dyDescent="0.3">
      <c r="C25" s="24">
        <v>18</v>
      </c>
      <c r="D25" s="76" t="s">
        <v>56</v>
      </c>
      <c r="E25" s="80" t="s">
        <v>79</v>
      </c>
      <c r="F25" s="81"/>
      <c r="G25" s="81" t="s">
        <v>79</v>
      </c>
      <c r="H25" s="81"/>
      <c r="I25" s="81" t="s">
        <v>79</v>
      </c>
      <c r="J25" s="82"/>
      <c r="K25" s="71"/>
      <c r="L25" s="28"/>
      <c r="M25" s="28"/>
      <c r="N25" s="28"/>
      <c r="O25" s="27">
        <f t="shared" si="0"/>
        <v>0</v>
      </c>
    </row>
    <row r="26" spans="3:15" ht="18.75" x14ac:dyDescent="0.3">
      <c r="C26" s="24">
        <v>19</v>
      </c>
      <c r="D26" s="76" t="s">
        <v>57</v>
      </c>
      <c r="E26" s="80" t="s">
        <v>80</v>
      </c>
      <c r="F26" s="81"/>
      <c r="G26" s="81" t="s">
        <v>80</v>
      </c>
      <c r="H26" s="81"/>
      <c r="I26" s="81" t="s">
        <v>80</v>
      </c>
      <c r="J26" s="82"/>
      <c r="K26" s="71"/>
      <c r="L26" s="28"/>
      <c r="M26" s="28"/>
      <c r="N26" s="28"/>
      <c r="O26" s="27">
        <f t="shared" si="0"/>
        <v>0</v>
      </c>
    </row>
    <row r="27" spans="3:15" ht="18.75" x14ac:dyDescent="0.3">
      <c r="C27" s="25">
        <v>20</v>
      </c>
      <c r="D27" s="76" t="s">
        <v>58</v>
      </c>
      <c r="E27" s="80" t="s">
        <v>81</v>
      </c>
      <c r="F27" s="81"/>
      <c r="G27" s="81" t="s">
        <v>81</v>
      </c>
      <c r="H27" s="81"/>
      <c r="I27" s="81" t="s">
        <v>81</v>
      </c>
      <c r="J27" s="82"/>
      <c r="K27" s="71"/>
      <c r="L27" s="42"/>
      <c r="M27" s="28"/>
      <c r="N27" s="28"/>
      <c r="O27" s="27">
        <f t="shared" si="0"/>
        <v>0</v>
      </c>
    </row>
    <row r="28" spans="3:15" ht="18.75" x14ac:dyDescent="0.3">
      <c r="C28" s="64">
        <v>21</v>
      </c>
      <c r="D28" s="76" t="s">
        <v>59</v>
      </c>
      <c r="E28" s="80" t="s">
        <v>82</v>
      </c>
      <c r="F28" s="81"/>
      <c r="G28" s="81" t="s">
        <v>82</v>
      </c>
      <c r="H28" s="81"/>
      <c r="I28" s="81" t="s">
        <v>82</v>
      </c>
      <c r="J28" s="82"/>
      <c r="K28" s="71"/>
      <c r="L28" s="42"/>
      <c r="M28" s="28"/>
      <c r="N28" s="28"/>
      <c r="O28" s="27">
        <f t="shared" si="0"/>
        <v>0</v>
      </c>
    </row>
    <row r="29" spans="3:15" ht="18.75" x14ac:dyDescent="0.3">
      <c r="C29" s="71">
        <v>22</v>
      </c>
      <c r="D29" s="76" t="s">
        <v>60</v>
      </c>
      <c r="E29" s="68" t="s">
        <v>83</v>
      </c>
      <c r="F29" s="69"/>
      <c r="G29" s="69" t="s">
        <v>83</v>
      </c>
      <c r="H29" s="69"/>
      <c r="I29" s="69" t="s">
        <v>83</v>
      </c>
      <c r="J29" s="70"/>
      <c r="K29" s="71"/>
      <c r="L29" s="42"/>
      <c r="M29" s="28"/>
      <c r="N29" s="28"/>
      <c r="O29" s="27">
        <v>0</v>
      </c>
    </row>
    <row r="30" spans="3:15" ht="18.75" x14ac:dyDescent="0.3">
      <c r="C30" s="71">
        <v>23</v>
      </c>
      <c r="D30" s="76" t="s">
        <v>61</v>
      </c>
      <c r="E30" s="68" t="s">
        <v>84</v>
      </c>
      <c r="F30" s="69"/>
      <c r="G30" s="69" t="s">
        <v>84</v>
      </c>
      <c r="H30" s="69"/>
      <c r="I30" s="69" t="s">
        <v>84</v>
      </c>
      <c r="J30" s="70"/>
      <c r="K30" s="71"/>
      <c r="L30" s="42"/>
      <c r="M30" s="28"/>
      <c r="N30" s="28"/>
      <c r="O30" s="27">
        <v>0</v>
      </c>
    </row>
    <row r="31" spans="3:15" ht="18.75" x14ac:dyDescent="0.3">
      <c r="C31" s="71">
        <v>24</v>
      </c>
      <c r="D31" s="74"/>
      <c r="E31" s="68"/>
      <c r="F31" s="69"/>
      <c r="G31" s="69"/>
      <c r="H31" s="69"/>
      <c r="I31" s="69"/>
      <c r="J31" s="70"/>
      <c r="K31" s="75"/>
      <c r="L31" s="42"/>
      <c r="M31" s="28"/>
      <c r="N31" s="28"/>
      <c r="O31" s="27"/>
    </row>
    <row r="32" spans="3:15" ht="18.75" x14ac:dyDescent="0.3">
      <c r="C32" s="25"/>
      <c r="D32" s="24"/>
      <c r="E32" s="84" t="s">
        <v>25</v>
      </c>
      <c r="F32" s="85"/>
      <c r="G32" s="85"/>
      <c r="H32" s="85"/>
      <c r="I32" s="85"/>
      <c r="J32" s="86"/>
      <c r="K32" s="43">
        <f>COUNTIF(K7:K22,"&gt;=49.47")</f>
        <v>0</v>
      </c>
      <c r="L32" s="39">
        <f>(K32*100)/19</f>
        <v>0</v>
      </c>
      <c r="M32" s="30"/>
      <c r="N32" s="30"/>
      <c r="O32" s="29"/>
    </row>
    <row r="33" spans="3:15" ht="18.75" x14ac:dyDescent="0.3">
      <c r="C33" s="21"/>
      <c r="D33" s="83"/>
      <c r="E33" s="83"/>
      <c r="F33" s="22"/>
      <c r="G33" s="21"/>
      <c r="H33" s="21"/>
      <c r="I33" s="95" t="s">
        <v>16</v>
      </c>
      <c r="J33" s="95"/>
      <c r="K33" s="31">
        <f>COUNTIF(K8:K30,"&gt;=70")</f>
        <v>0</v>
      </c>
      <c r="L33" s="31"/>
      <c r="M33" s="31"/>
      <c r="N33" s="31"/>
      <c r="O33" s="32"/>
    </row>
    <row r="34" spans="3:15" ht="18.75" x14ac:dyDescent="0.3">
      <c r="C34" s="21"/>
      <c r="D34" s="83"/>
      <c r="E34" s="83"/>
      <c r="F34" s="19"/>
      <c r="G34" s="21"/>
      <c r="H34" s="21"/>
      <c r="I34" s="96" t="s">
        <v>17</v>
      </c>
      <c r="J34" s="96"/>
      <c r="K34" s="65">
        <f>COUNTIF(K8:K30,"&lt;70")</f>
        <v>0</v>
      </c>
      <c r="L34" s="33"/>
      <c r="M34" s="33"/>
      <c r="N34" s="33"/>
      <c r="O34" s="33"/>
    </row>
    <row r="35" spans="3:15" ht="18.75" x14ac:dyDescent="0.3">
      <c r="C35" s="21"/>
      <c r="D35" s="83"/>
      <c r="E35" s="83"/>
      <c r="F35" s="83"/>
      <c r="G35" s="21"/>
      <c r="H35" s="21"/>
      <c r="I35" s="96" t="s">
        <v>18</v>
      </c>
      <c r="J35" s="96"/>
      <c r="K35" s="33"/>
      <c r="L35" s="33"/>
      <c r="M35" s="33"/>
      <c r="N35" s="33"/>
      <c r="O35" s="33"/>
    </row>
    <row r="36" spans="3:15" ht="18.75" x14ac:dyDescent="0.3">
      <c r="C36" s="21"/>
      <c r="D36" s="83"/>
      <c r="E36" s="83"/>
      <c r="F36" s="22"/>
      <c r="G36" s="21"/>
      <c r="H36" s="21"/>
      <c r="I36" s="97" t="s">
        <v>13</v>
      </c>
      <c r="J36" s="97"/>
      <c r="K36" s="34" t="e">
        <f>K33/K35</f>
        <v>#DIV/0!</v>
      </c>
      <c r="L36" s="34" t="e">
        <f>L33/L35</f>
        <v>#DIV/0!</v>
      </c>
      <c r="M36" s="34" t="e">
        <f t="shared" ref="M36:N36" si="2">M33/M35</f>
        <v>#DIV/0!</v>
      </c>
      <c r="N36" s="34" t="e">
        <f t="shared" si="2"/>
        <v>#DIV/0!</v>
      </c>
      <c r="O36" s="34" t="e">
        <f>O33/O35</f>
        <v>#DIV/0!</v>
      </c>
    </row>
    <row r="37" spans="3:15" ht="18.75" x14ac:dyDescent="0.3">
      <c r="C37" s="21"/>
      <c r="D37" s="83"/>
      <c r="E37" s="83"/>
      <c r="F37" s="22"/>
      <c r="G37" s="21"/>
      <c r="H37" s="21"/>
      <c r="I37" s="97" t="s">
        <v>14</v>
      </c>
      <c r="J37" s="97"/>
      <c r="K37" s="34" t="e">
        <f>K34/K35</f>
        <v>#DIV/0!</v>
      </c>
      <c r="L37" s="34" t="e">
        <f t="shared" ref="L37:O37" si="3">L34/L35</f>
        <v>#DIV/0!</v>
      </c>
      <c r="M37" s="34" t="e">
        <f t="shared" si="3"/>
        <v>#DIV/0!</v>
      </c>
      <c r="N37" s="34" t="e">
        <f t="shared" si="3"/>
        <v>#DIV/0!</v>
      </c>
      <c r="O37" s="34" t="e">
        <f t="shared" si="3"/>
        <v>#DIV/0!</v>
      </c>
    </row>
    <row r="38" spans="3:15" ht="18.75" x14ac:dyDescent="0.3">
      <c r="C38" s="21"/>
      <c r="D38" s="83"/>
      <c r="E38" s="83"/>
      <c r="F38" s="19"/>
      <c r="G38" s="21"/>
      <c r="H38" s="21"/>
      <c r="I38" s="21"/>
      <c r="J38" s="21"/>
      <c r="K38" s="21"/>
      <c r="L38" s="21"/>
      <c r="M38" s="21"/>
      <c r="N38" s="21"/>
      <c r="O38" s="21"/>
    </row>
    <row r="39" spans="3:15" ht="18.75" x14ac:dyDescent="0.3">
      <c r="C39" s="21"/>
      <c r="D39" s="22"/>
      <c r="E39" s="22"/>
      <c r="F39" s="19"/>
      <c r="G39" s="21"/>
      <c r="H39" s="21"/>
      <c r="I39" s="21"/>
      <c r="J39" s="21"/>
      <c r="K39" s="21"/>
      <c r="L39" s="21"/>
      <c r="M39" s="21"/>
      <c r="N39" s="21"/>
      <c r="O39" s="21"/>
    </row>
    <row r="40" spans="3:15" ht="18.75" x14ac:dyDescent="0.3">
      <c r="C40" s="21"/>
      <c r="D40" s="21"/>
      <c r="E40" s="21"/>
      <c r="F40" s="21"/>
      <c r="G40" s="21"/>
      <c r="H40" s="21"/>
      <c r="I40" s="21"/>
      <c r="J40" s="21"/>
      <c r="K40" s="98"/>
      <c r="L40" s="98"/>
      <c r="M40" s="98"/>
      <c r="N40" s="98"/>
      <c r="O40" s="21"/>
    </row>
    <row r="41" spans="3:15" ht="18.75" x14ac:dyDescent="0.3">
      <c r="C41" s="21"/>
      <c r="D41" s="21"/>
      <c r="E41" s="21"/>
      <c r="F41" s="21"/>
      <c r="G41" s="21"/>
      <c r="H41" s="21"/>
      <c r="I41" s="21"/>
      <c r="J41" s="21"/>
      <c r="K41" s="94" t="s">
        <v>15</v>
      </c>
      <c r="L41" s="94"/>
      <c r="M41" s="94"/>
      <c r="N41" s="94"/>
      <c r="O41" s="21"/>
    </row>
  </sheetData>
  <sortState ref="E9:J26">
    <sortCondition ref="E9:E26"/>
  </sortState>
  <mergeCells count="42">
    <mergeCell ref="K41:N41"/>
    <mergeCell ref="D34:E34"/>
    <mergeCell ref="J5:K5"/>
    <mergeCell ref="D37:E37"/>
    <mergeCell ref="D38:E38"/>
    <mergeCell ref="D36:E36"/>
    <mergeCell ref="D35:F35"/>
    <mergeCell ref="I33:J33"/>
    <mergeCell ref="I34:J34"/>
    <mergeCell ref="I35:J35"/>
    <mergeCell ref="I36:J36"/>
    <mergeCell ref="I37:J37"/>
    <mergeCell ref="K40:N40"/>
    <mergeCell ref="E27:J27"/>
    <mergeCell ref="E10:J10"/>
    <mergeCell ref="E11:J11"/>
    <mergeCell ref="C1:N1"/>
    <mergeCell ref="E8:J8"/>
    <mergeCell ref="E5:H5"/>
    <mergeCell ref="E7:J7"/>
    <mergeCell ref="E9:J9"/>
    <mergeCell ref="D2:N2"/>
    <mergeCell ref="E3:H3"/>
    <mergeCell ref="K3:L3"/>
    <mergeCell ref="E12:J12"/>
    <mergeCell ref="E13:J13"/>
    <mergeCell ref="E17:J17"/>
    <mergeCell ref="E16:J16"/>
    <mergeCell ref="E15:J15"/>
    <mergeCell ref="E14:J14"/>
    <mergeCell ref="E26:J26"/>
    <mergeCell ref="E28:J28"/>
    <mergeCell ref="E18:J18"/>
    <mergeCell ref="D33:E33"/>
    <mergeCell ref="E32:J32"/>
    <mergeCell ref="E21:J21"/>
    <mergeCell ref="E24:J24"/>
    <mergeCell ref="E25:J25"/>
    <mergeCell ref="E22:J22"/>
    <mergeCell ref="E23:J23"/>
    <mergeCell ref="E19:J19"/>
    <mergeCell ref="E20:J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zoomScaleNormal="100" workbookViewId="0">
      <selection activeCell="N14" sqref="N14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22" t="s">
        <v>22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54"/>
      <c r="P1" s="2"/>
      <c r="Q1" s="2"/>
    </row>
    <row r="2" spans="3:17" x14ac:dyDescent="0.25">
      <c r="D2" s="123" t="s">
        <v>8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55"/>
      <c r="P2" s="1"/>
      <c r="Q2" s="1"/>
    </row>
    <row r="3" spans="3:17" x14ac:dyDescent="0.25">
      <c r="D3" t="s">
        <v>0</v>
      </c>
      <c r="E3" s="124" t="s">
        <v>35</v>
      </c>
      <c r="F3" s="124"/>
      <c r="G3" s="124"/>
      <c r="H3" s="124"/>
      <c r="J3" t="s">
        <v>1</v>
      </c>
      <c r="K3" s="125" t="s">
        <v>34</v>
      </c>
      <c r="L3" s="125"/>
      <c r="N3" t="s">
        <v>2</v>
      </c>
      <c r="P3" s="37">
        <v>45355</v>
      </c>
    </row>
    <row r="4" spans="3:17" ht="6.75" customHeight="1" x14ac:dyDescent="0.25"/>
    <row r="5" spans="3:17" x14ac:dyDescent="0.25">
      <c r="D5" t="s">
        <v>3</v>
      </c>
      <c r="E5" s="125" t="s">
        <v>157</v>
      </c>
      <c r="F5" s="125"/>
      <c r="G5" s="125"/>
      <c r="H5" s="125"/>
      <c r="J5" s="105" t="s">
        <v>19</v>
      </c>
      <c r="K5" s="105"/>
      <c r="L5" s="14" t="s">
        <v>27</v>
      </c>
      <c r="M5" s="14"/>
      <c r="N5" s="14"/>
      <c r="O5" s="59"/>
      <c r="P5" s="14"/>
    </row>
    <row r="6" spans="3:17" ht="11.25" customHeight="1" x14ac:dyDescent="0.25">
      <c r="L6" s="14"/>
      <c r="M6" s="14"/>
      <c r="N6" s="14"/>
      <c r="O6" s="59"/>
      <c r="P6" s="14"/>
    </row>
    <row r="7" spans="3:17" x14ac:dyDescent="0.25">
      <c r="C7" s="3" t="s">
        <v>4</v>
      </c>
      <c r="D7" s="3" t="s">
        <v>6</v>
      </c>
      <c r="E7" s="126" t="s">
        <v>5</v>
      </c>
      <c r="F7" s="126"/>
      <c r="G7" s="126"/>
      <c r="H7" s="126"/>
      <c r="I7" s="126"/>
      <c r="J7" s="126"/>
      <c r="K7" s="4" t="s">
        <v>7</v>
      </c>
      <c r="L7" s="4" t="s">
        <v>10</v>
      </c>
      <c r="M7" s="4" t="s">
        <v>11</v>
      </c>
      <c r="N7" s="4" t="s">
        <v>12</v>
      </c>
      <c r="O7" s="56" t="s">
        <v>28</v>
      </c>
      <c r="P7" s="7" t="s">
        <v>20</v>
      </c>
    </row>
    <row r="8" spans="3:17" ht="15.75" x14ac:dyDescent="0.25">
      <c r="C8" s="5">
        <v>1</v>
      </c>
      <c r="D8" s="76" t="s">
        <v>85</v>
      </c>
      <c r="E8" s="119" t="s">
        <v>107</v>
      </c>
      <c r="F8" s="120" t="s">
        <v>107</v>
      </c>
      <c r="G8" s="120" t="s">
        <v>107</v>
      </c>
      <c r="H8" s="120" t="s">
        <v>107</v>
      </c>
      <c r="I8" s="120" t="s">
        <v>107</v>
      </c>
      <c r="J8" s="121" t="s">
        <v>107</v>
      </c>
      <c r="K8" s="79">
        <v>0</v>
      </c>
      <c r="L8" s="15"/>
      <c r="M8" s="15"/>
      <c r="N8" s="15"/>
      <c r="O8" s="15"/>
      <c r="P8" s="35">
        <f t="shared" ref="P8:P40" si="0">SUM(K8:N8)/4</f>
        <v>0</v>
      </c>
    </row>
    <row r="9" spans="3:17" ht="15.75" x14ac:dyDescent="0.25">
      <c r="C9" s="5">
        <f>C8+1</f>
        <v>2</v>
      </c>
      <c r="D9" s="76" t="s">
        <v>86</v>
      </c>
      <c r="E9" s="119" t="s">
        <v>108</v>
      </c>
      <c r="F9" s="120" t="s">
        <v>108</v>
      </c>
      <c r="G9" s="120" t="s">
        <v>108</v>
      </c>
      <c r="H9" s="120" t="s">
        <v>108</v>
      </c>
      <c r="I9" s="120" t="s">
        <v>108</v>
      </c>
      <c r="J9" s="121" t="s">
        <v>108</v>
      </c>
      <c r="K9" s="3">
        <v>70</v>
      </c>
      <c r="L9" s="15"/>
      <c r="M9" s="15"/>
      <c r="N9" s="15"/>
      <c r="O9" s="15"/>
      <c r="P9" s="35">
        <f t="shared" si="0"/>
        <v>17.5</v>
      </c>
    </row>
    <row r="10" spans="3:17" ht="15.75" x14ac:dyDescent="0.25">
      <c r="C10" s="5">
        <f t="shared" ref="C10:C40" si="1">C9+1</f>
        <v>3</v>
      </c>
      <c r="D10" s="76" t="s">
        <v>87</v>
      </c>
      <c r="E10" s="119" t="s">
        <v>109</v>
      </c>
      <c r="F10" s="120" t="s">
        <v>109</v>
      </c>
      <c r="G10" s="120" t="s">
        <v>109</v>
      </c>
      <c r="H10" s="120" t="s">
        <v>109</v>
      </c>
      <c r="I10" s="120" t="s">
        <v>109</v>
      </c>
      <c r="J10" s="121" t="s">
        <v>109</v>
      </c>
      <c r="K10" s="79">
        <v>0</v>
      </c>
      <c r="L10" s="15"/>
      <c r="M10" s="15"/>
      <c r="N10" s="15"/>
      <c r="O10" s="15"/>
      <c r="P10" s="35">
        <f t="shared" si="0"/>
        <v>0</v>
      </c>
    </row>
    <row r="11" spans="3:17" ht="15.75" x14ac:dyDescent="0.25">
      <c r="C11" s="5">
        <f t="shared" si="1"/>
        <v>4</v>
      </c>
      <c r="D11" s="76" t="s">
        <v>88</v>
      </c>
      <c r="E11" s="119" t="s">
        <v>110</v>
      </c>
      <c r="F11" s="120" t="s">
        <v>110</v>
      </c>
      <c r="G11" s="120" t="s">
        <v>110</v>
      </c>
      <c r="H11" s="120" t="s">
        <v>110</v>
      </c>
      <c r="I11" s="120" t="s">
        <v>110</v>
      </c>
      <c r="J11" s="121" t="s">
        <v>110</v>
      </c>
      <c r="K11" s="3">
        <v>70</v>
      </c>
      <c r="L11" s="15"/>
      <c r="M11" s="15"/>
      <c r="N11" s="15"/>
      <c r="O11" s="15"/>
      <c r="P11" s="35">
        <f t="shared" si="0"/>
        <v>17.5</v>
      </c>
    </row>
    <row r="12" spans="3:17" ht="15.75" x14ac:dyDescent="0.25">
      <c r="C12" s="5">
        <f t="shared" si="1"/>
        <v>5</v>
      </c>
      <c r="D12" s="76" t="s">
        <v>89</v>
      </c>
      <c r="E12" s="119" t="s">
        <v>111</v>
      </c>
      <c r="F12" s="120" t="s">
        <v>111</v>
      </c>
      <c r="G12" s="120" t="s">
        <v>111</v>
      </c>
      <c r="H12" s="120" t="s">
        <v>111</v>
      </c>
      <c r="I12" s="120" t="s">
        <v>111</v>
      </c>
      <c r="J12" s="121" t="s">
        <v>111</v>
      </c>
      <c r="K12" s="3">
        <v>70</v>
      </c>
      <c r="L12" s="15"/>
      <c r="M12" s="15"/>
      <c r="N12" s="15"/>
      <c r="O12" s="15"/>
      <c r="P12" s="35">
        <f t="shared" si="0"/>
        <v>17.5</v>
      </c>
    </row>
    <row r="13" spans="3:17" ht="15.75" x14ac:dyDescent="0.25">
      <c r="C13" s="5">
        <f t="shared" si="1"/>
        <v>6</v>
      </c>
      <c r="D13" s="76" t="s">
        <v>90</v>
      </c>
      <c r="E13" s="119" t="s">
        <v>112</v>
      </c>
      <c r="F13" s="120" t="s">
        <v>112</v>
      </c>
      <c r="G13" s="120" t="s">
        <v>112</v>
      </c>
      <c r="H13" s="120" t="s">
        <v>112</v>
      </c>
      <c r="I13" s="120" t="s">
        <v>112</v>
      </c>
      <c r="J13" s="121" t="s">
        <v>112</v>
      </c>
      <c r="K13" s="3">
        <v>70</v>
      </c>
      <c r="L13" s="15"/>
      <c r="M13" s="15"/>
      <c r="N13" s="15"/>
      <c r="O13" s="15"/>
      <c r="P13" s="35">
        <f t="shared" si="0"/>
        <v>17.5</v>
      </c>
    </row>
    <row r="14" spans="3:17" ht="15.75" x14ac:dyDescent="0.25">
      <c r="C14" s="5">
        <f t="shared" si="1"/>
        <v>7</v>
      </c>
      <c r="D14" s="76" t="s">
        <v>91</v>
      </c>
      <c r="E14" s="119" t="s">
        <v>113</v>
      </c>
      <c r="F14" s="120" t="s">
        <v>113</v>
      </c>
      <c r="G14" s="120" t="s">
        <v>113</v>
      </c>
      <c r="H14" s="120" t="s">
        <v>113</v>
      </c>
      <c r="I14" s="120" t="s">
        <v>113</v>
      </c>
      <c r="J14" s="121" t="s">
        <v>113</v>
      </c>
      <c r="K14" s="79">
        <v>0</v>
      </c>
      <c r="L14" s="15"/>
      <c r="M14" s="15"/>
      <c r="N14" s="15"/>
      <c r="O14" s="15"/>
      <c r="P14" s="35">
        <f t="shared" si="0"/>
        <v>0</v>
      </c>
    </row>
    <row r="15" spans="3:17" ht="15.75" x14ac:dyDescent="0.25">
      <c r="C15" s="52">
        <f t="shared" si="1"/>
        <v>8</v>
      </c>
      <c r="D15" s="76" t="s">
        <v>92</v>
      </c>
      <c r="E15" s="119" t="s">
        <v>114</v>
      </c>
      <c r="F15" s="120" t="s">
        <v>114</v>
      </c>
      <c r="G15" s="120" t="s">
        <v>114</v>
      </c>
      <c r="H15" s="120" t="s">
        <v>114</v>
      </c>
      <c r="I15" s="120" t="s">
        <v>114</v>
      </c>
      <c r="J15" s="121" t="s">
        <v>114</v>
      </c>
      <c r="K15" s="79">
        <v>0</v>
      </c>
      <c r="L15" s="15"/>
      <c r="M15" s="15"/>
      <c r="N15" s="15"/>
      <c r="O15" s="15"/>
      <c r="P15" s="35">
        <f t="shared" si="0"/>
        <v>0</v>
      </c>
    </row>
    <row r="16" spans="3:17" ht="15.75" x14ac:dyDescent="0.25">
      <c r="C16" s="52">
        <f t="shared" si="1"/>
        <v>9</v>
      </c>
      <c r="D16" s="76" t="s">
        <v>93</v>
      </c>
      <c r="E16" s="119" t="s">
        <v>115</v>
      </c>
      <c r="F16" s="120" t="s">
        <v>115</v>
      </c>
      <c r="G16" s="120" t="s">
        <v>115</v>
      </c>
      <c r="H16" s="120" t="s">
        <v>115</v>
      </c>
      <c r="I16" s="120" t="s">
        <v>115</v>
      </c>
      <c r="J16" s="121" t="s">
        <v>115</v>
      </c>
      <c r="K16" s="3">
        <v>80</v>
      </c>
      <c r="L16" s="15"/>
      <c r="M16" s="15"/>
      <c r="N16" s="15"/>
      <c r="O16" s="15"/>
      <c r="P16" s="35">
        <f t="shared" si="0"/>
        <v>20</v>
      </c>
    </row>
    <row r="17" spans="3:16" ht="15.75" x14ac:dyDescent="0.25">
      <c r="C17" s="52">
        <f t="shared" si="1"/>
        <v>10</v>
      </c>
      <c r="D17" s="76" t="s">
        <v>94</v>
      </c>
      <c r="E17" s="119" t="s">
        <v>116</v>
      </c>
      <c r="F17" s="120" t="s">
        <v>116</v>
      </c>
      <c r="G17" s="120" t="s">
        <v>116</v>
      </c>
      <c r="H17" s="120" t="s">
        <v>116</v>
      </c>
      <c r="I17" s="120" t="s">
        <v>116</v>
      </c>
      <c r="J17" s="121" t="s">
        <v>116</v>
      </c>
      <c r="K17" s="3">
        <v>70</v>
      </c>
      <c r="L17" s="15"/>
      <c r="M17" s="15"/>
      <c r="N17" s="15"/>
      <c r="O17" s="15"/>
      <c r="P17" s="35">
        <f t="shared" si="0"/>
        <v>17.5</v>
      </c>
    </row>
    <row r="18" spans="3:16" ht="15.75" x14ac:dyDescent="0.25">
      <c r="C18" s="52">
        <f t="shared" si="1"/>
        <v>11</v>
      </c>
      <c r="D18" s="76" t="s">
        <v>31</v>
      </c>
      <c r="E18" s="119" t="s">
        <v>36</v>
      </c>
      <c r="F18" s="120" t="s">
        <v>36</v>
      </c>
      <c r="G18" s="120" t="s">
        <v>36</v>
      </c>
      <c r="H18" s="120" t="s">
        <v>36</v>
      </c>
      <c r="I18" s="120" t="s">
        <v>36</v>
      </c>
      <c r="J18" s="121" t="s">
        <v>36</v>
      </c>
      <c r="K18" s="79">
        <v>0</v>
      </c>
      <c r="L18" s="15"/>
      <c r="M18" s="15"/>
      <c r="N18" s="15"/>
      <c r="O18" s="15"/>
      <c r="P18" s="35">
        <f t="shared" si="0"/>
        <v>0</v>
      </c>
    </row>
    <row r="19" spans="3:16" ht="15.75" x14ac:dyDescent="0.25">
      <c r="C19" s="52">
        <f t="shared" si="1"/>
        <v>12</v>
      </c>
      <c r="D19" s="76" t="s">
        <v>95</v>
      </c>
      <c r="E19" s="119" t="s">
        <v>117</v>
      </c>
      <c r="F19" s="120" t="s">
        <v>117</v>
      </c>
      <c r="G19" s="120" t="s">
        <v>117</v>
      </c>
      <c r="H19" s="120" t="s">
        <v>117</v>
      </c>
      <c r="I19" s="120" t="s">
        <v>117</v>
      </c>
      <c r="J19" s="121" t="s">
        <v>117</v>
      </c>
      <c r="K19" s="79">
        <v>0</v>
      </c>
      <c r="L19" s="15"/>
      <c r="M19" s="15"/>
      <c r="N19" s="15"/>
      <c r="O19" s="15"/>
      <c r="P19" s="35">
        <f t="shared" si="0"/>
        <v>0</v>
      </c>
    </row>
    <row r="20" spans="3:16" ht="15.75" x14ac:dyDescent="0.25">
      <c r="C20" s="52">
        <f t="shared" si="1"/>
        <v>13</v>
      </c>
      <c r="D20" s="76" t="s">
        <v>96</v>
      </c>
      <c r="E20" s="119" t="s">
        <v>118</v>
      </c>
      <c r="F20" s="120" t="s">
        <v>118</v>
      </c>
      <c r="G20" s="120" t="s">
        <v>118</v>
      </c>
      <c r="H20" s="120" t="s">
        <v>118</v>
      </c>
      <c r="I20" s="120" t="s">
        <v>118</v>
      </c>
      <c r="J20" s="121" t="s">
        <v>118</v>
      </c>
      <c r="K20" s="3">
        <v>70</v>
      </c>
      <c r="L20" s="15"/>
      <c r="M20" s="15"/>
      <c r="N20" s="15"/>
      <c r="O20" s="15"/>
      <c r="P20" s="35">
        <f t="shared" si="0"/>
        <v>17.5</v>
      </c>
    </row>
    <row r="21" spans="3:16" ht="15.75" x14ac:dyDescent="0.25">
      <c r="C21" s="52">
        <f t="shared" si="1"/>
        <v>14</v>
      </c>
      <c r="D21" s="76" t="s">
        <v>97</v>
      </c>
      <c r="E21" s="119" t="s">
        <v>119</v>
      </c>
      <c r="F21" s="120" t="s">
        <v>119</v>
      </c>
      <c r="G21" s="120" t="s">
        <v>119</v>
      </c>
      <c r="H21" s="120" t="s">
        <v>119</v>
      </c>
      <c r="I21" s="120" t="s">
        <v>119</v>
      </c>
      <c r="J21" s="121" t="s">
        <v>119</v>
      </c>
      <c r="K21" s="3">
        <v>70</v>
      </c>
      <c r="L21" s="15"/>
      <c r="M21" s="15"/>
      <c r="N21" s="15"/>
      <c r="O21" s="15"/>
      <c r="P21" s="35">
        <f t="shared" si="0"/>
        <v>17.5</v>
      </c>
    </row>
    <row r="22" spans="3:16" ht="15.75" x14ac:dyDescent="0.25">
      <c r="C22" s="52">
        <f t="shared" si="1"/>
        <v>15</v>
      </c>
      <c r="D22" s="76" t="s">
        <v>98</v>
      </c>
      <c r="E22" s="119" t="s">
        <v>120</v>
      </c>
      <c r="F22" s="120" t="s">
        <v>120</v>
      </c>
      <c r="G22" s="120" t="s">
        <v>120</v>
      </c>
      <c r="H22" s="120" t="s">
        <v>120</v>
      </c>
      <c r="I22" s="120" t="s">
        <v>120</v>
      </c>
      <c r="J22" s="121" t="s">
        <v>120</v>
      </c>
      <c r="K22" s="3">
        <v>90</v>
      </c>
      <c r="L22" s="15"/>
      <c r="M22" s="15"/>
      <c r="N22" s="15"/>
      <c r="O22" s="15"/>
      <c r="P22" s="35">
        <f t="shared" si="0"/>
        <v>22.5</v>
      </c>
    </row>
    <row r="23" spans="3:16" ht="15.75" x14ac:dyDescent="0.25">
      <c r="C23" s="52">
        <f t="shared" si="1"/>
        <v>16</v>
      </c>
      <c r="D23" s="76" t="s">
        <v>99</v>
      </c>
      <c r="E23" s="119" t="s">
        <v>121</v>
      </c>
      <c r="F23" s="120" t="s">
        <v>121</v>
      </c>
      <c r="G23" s="120" t="s">
        <v>121</v>
      </c>
      <c r="H23" s="120" t="s">
        <v>121</v>
      </c>
      <c r="I23" s="120" t="s">
        <v>121</v>
      </c>
      <c r="J23" s="121" t="s">
        <v>121</v>
      </c>
      <c r="K23" s="3">
        <v>90</v>
      </c>
      <c r="L23" s="15"/>
      <c r="M23" s="15"/>
      <c r="N23" s="15"/>
      <c r="O23" s="15"/>
      <c r="P23" s="35">
        <f t="shared" si="0"/>
        <v>22.5</v>
      </c>
    </row>
    <row r="24" spans="3:16" ht="15.75" x14ac:dyDescent="0.25">
      <c r="C24" s="52">
        <f t="shared" si="1"/>
        <v>17</v>
      </c>
      <c r="D24" s="77" t="s">
        <v>100</v>
      </c>
      <c r="E24" s="113" t="s">
        <v>122</v>
      </c>
      <c r="F24" s="114" t="s">
        <v>122</v>
      </c>
      <c r="G24" s="114" t="s">
        <v>122</v>
      </c>
      <c r="H24" s="114" t="s">
        <v>122</v>
      </c>
      <c r="I24" s="114" t="s">
        <v>122</v>
      </c>
      <c r="J24" s="115" t="s">
        <v>122</v>
      </c>
      <c r="K24" s="3">
        <v>70</v>
      </c>
      <c r="L24" s="17"/>
      <c r="M24" s="17"/>
      <c r="N24" s="17"/>
      <c r="O24" s="17"/>
      <c r="P24" s="35">
        <f t="shared" si="0"/>
        <v>17.5</v>
      </c>
    </row>
    <row r="25" spans="3:16" ht="15.75" x14ac:dyDescent="0.25">
      <c r="C25" s="52">
        <f t="shared" si="1"/>
        <v>18</v>
      </c>
      <c r="D25" s="76" t="s">
        <v>101</v>
      </c>
      <c r="E25" s="99" t="s">
        <v>123</v>
      </c>
      <c r="F25" s="100" t="s">
        <v>123</v>
      </c>
      <c r="G25" s="100" t="s">
        <v>123</v>
      </c>
      <c r="H25" s="100" t="s">
        <v>123</v>
      </c>
      <c r="I25" s="100" t="s">
        <v>123</v>
      </c>
      <c r="J25" s="101" t="s">
        <v>123</v>
      </c>
      <c r="K25" s="3">
        <v>70</v>
      </c>
      <c r="L25" s="17"/>
      <c r="M25" s="17"/>
      <c r="N25" s="17"/>
      <c r="O25" s="17"/>
      <c r="P25" s="35">
        <f t="shared" si="0"/>
        <v>17.5</v>
      </c>
    </row>
    <row r="26" spans="3:16" ht="15.75" x14ac:dyDescent="0.25">
      <c r="C26" s="52">
        <f t="shared" si="1"/>
        <v>19</v>
      </c>
      <c r="D26" s="76" t="s">
        <v>102</v>
      </c>
      <c r="E26" s="99" t="s">
        <v>124</v>
      </c>
      <c r="F26" s="100" t="s">
        <v>124</v>
      </c>
      <c r="G26" s="100" t="s">
        <v>124</v>
      </c>
      <c r="H26" s="100" t="s">
        <v>124</v>
      </c>
      <c r="I26" s="100" t="s">
        <v>124</v>
      </c>
      <c r="J26" s="101" t="s">
        <v>124</v>
      </c>
      <c r="K26" s="3">
        <v>85</v>
      </c>
      <c r="L26" s="63"/>
      <c r="M26" s="17"/>
      <c r="N26" s="17"/>
      <c r="O26" s="17"/>
      <c r="P26" s="35">
        <f t="shared" si="0"/>
        <v>21.25</v>
      </c>
    </row>
    <row r="27" spans="3:16" ht="15.75" x14ac:dyDescent="0.25">
      <c r="C27" s="52">
        <f t="shared" si="1"/>
        <v>20</v>
      </c>
      <c r="D27" s="76" t="s">
        <v>103</v>
      </c>
      <c r="E27" s="113" t="s">
        <v>125</v>
      </c>
      <c r="F27" s="114" t="s">
        <v>125</v>
      </c>
      <c r="G27" s="114" t="s">
        <v>125</v>
      </c>
      <c r="H27" s="114" t="s">
        <v>125</v>
      </c>
      <c r="I27" s="114" t="s">
        <v>125</v>
      </c>
      <c r="J27" s="115" t="s">
        <v>125</v>
      </c>
      <c r="K27" s="3">
        <v>80</v>
      </c>
      <c r="L27" s="63"/>
      <c r="M27" s="17"/>
      <c r="N27" s="17"/>
      <c r="O27" s="17"/>
      <c r="P27" s="35">
        <f t="shared" si="0"/>
        <v>20</v>
      </c>
    </row>
    <row r="28" spans="3:16" ht="15.75" x14ac:dyDescent="0.25">
      <c r="C28" s="52">
        <f t="shared" si="1"/>
        <v>21</v>
      </c>
      <c r="D28" s="76" t="s">
        <v>104</v>
      </c>
      <c r="E28" s="99" t="s">
        <v>126</v>
      </c>
      <c r="F28" s="100" t="s">
        <v>126</v>
      </c>
      <c r="G28" s="100" t="s">
        <v>126</v>
      </c>
      <c r="H28" s="100" t="s">
        <v>126</v>
      </c>
      <c r="I28" s="100" t="s">
        <v>126</v>
      </c>
      <c r="J28" s="101" t="s">
        <v>126</v>
      </c>
      <c r="K28" s="3">
        <v>80</v>
      </c>
      <c r="L28" s="63"/>
      <c r="M28" s="17"/>
      <c r="N28" s="17"/>
      <c r="O28" s="17"/>
      <c r="P28" s="35">
        <f t="shared" si="0"/>
        <v>20</v>
      </c>
    </row>
    <row r="29" spans="3:16" ht="15.75" x14ac:dyDescent="0.25">
      <c r="C29" s="52">
        <f t="shared" si="1"/>
        <v>22</v>
      </c>
      <c r="D29" s="76" t="s">
        <v>105</v>
      </c>
      <c r="E29" s="99" t="s">
        <v>127</v>
      </c>
      <c r="F29" s="100" t="s">
        <v>127</v>
      </c>
      <c r="G29" s="100" t="s">
        <v>127</v>
      </c>
      <c r="H29" s="100" t="s">
        <v>127</v>
      </c>
      <c r="I29" s="100" t="s">
        <v>127</v>
      </c>
      <c r="J29" s="101" t="s">
        <v>127</v>
      </c>
      <c r="K29" s="79">
        <v>0</v>
      </c>
      <c r="L29" s="63"/>
      <c r="M29" s="17"/>
      <c r="N29" s="17"/>
      <c r="O29" s="17"/>
      <c r="P29" s="35">
        <f t="shared" si="0"/>
        <v>0</v>
      </c>
    </row>
    <row r="30" spans="3:16" ht="15.75" x14ac:dyDescent="0.25">
      <c r="C30" s="52">
        <f t="shared" si="1"/>
        <v>23</v>
      </c>
      <c r="D30" s="76" t="s">
        <v>106</v>
      </c>
      <c r="E30" s="99" t="s">
        <v>128</v>
      </c>
      <c r="F30" s="100" t="s">
        <v>128</v>
      </c>
      <c r="G30" s="100" t="s">
        <v>128</v>
      </c>
      <c r="H30" s="100" t="s">
        <v>128</v>
      </c>
      <c r="I30" s="100" t="s">
        <v>128</v>
      </c>
      <c r="J30" s="101" t="s">
        <v>128</v>
      </c>
      <c r="K30" s="79">
        <v>0</v>
      </c>
      <c r="L30" s="63"/>
      <c r="M30" s="17"/>
      <c r="N30" s="17"/>
      <c r="O30" s="17"/>
      <c r="P30" s="35">
        <f t="shared" si="0"/>
        <v>0</v>
      </c>
    </row>
    <row r="31" spans="3:16" ht="15.75" x14ac:dyDescent="0.25">
      <c r="C31" s="52">
        <f t="shared" si="1"/>
        <v>24</v>
      </c>
      <c r="D31" s="77" t="s">
        <v>32</v>
      </c>
      <c r="E31" s="99" t="s">
        <v>37</v>
      </c>
      <c r="F31" s="100" t="s">
        <v>37</v>
      </c>
      <c r="G31" s="100" t="s">
        <v>37</v>
      </c>
      <c r="H31" s="100" t="s">
        <v>37</v>
      </c>
      <c r="I31" s="100" t="s">
        <v>37</v>
      </c>
      <c r="J31" s="101" t="s">
        <v>37</v>
      </c>
      <c r="K31" s="3">
        <v>80</v>
      </c>
      <c r="L31" s="63"/>
      <c r="M31" s="17"/>
      <c r="N31" s="17"/>
      <c r="O31" s="17"/>
      <c r="P31" s="35">
        <f t="shared" si="0"/>
        <v>20</v>
      </c>
    </row>
    <row r="32" spans="3:16" ht="15.75" x14ac:dyDescent="0.25">
      <c r="C32" s="52">
        <f t="shared" si="1"/>
        <v>25</v>
      </c>
      <c r="D32" s="76" t="s">
        <v>33</v>
      </c>
      <c r="E32" s="116" t="s">
        <v>38</v>
      </c>
      <c r="F32" s="117" t="s">
        <v>38</v>
      </c>
      <c r="G32" s="117" t="s">
        <v>38</v>
      </c>
      <c r="H32" s="117" t="s">
        <v>38</v>
      </c>
      <c r="I32" s="117" t="s">
        <v>38</v>
      </c>
      <c r="J32" s="118" t="s">
        <v>38</v>
      </c>
      <c r="K32" s="78">
        <v>0</v>
      </c>
      <c r="L32" s="63"/>
      <c r="M32" s="17"/>
      <c r="N32" s="17"/>
      <c r="O32" s="17"/>
      <c r="P32" s="35">
        <f t="shared" si="0"/>
        <v>0</v>
      </c>
    </row>
    <row r="33" spans="3:16" ht="15.75" x14ac:dyDescent="0.25">
      <c r="C33" s="52">
        <f t="shared" si="1"/>
        <v>26</v>
      </c>
      <c r="D33" s="76"/>
      <c r="E33" s="99"/>
      <c r="F33" s="100"/>
      <c r="G33" s="100"/>
      <c r="H33" s="100"/>
      <c r="I33" s="100"/>
      <c r="J33" s="101"/>
      <c r="K33" s="76"/>
      <c r="L33" s="63"/>
      <c r="M33" s="17"/>
      <c r="N33" s="17"/>
      <c r="O33" s="17"/>
      <c r="P33" s="35">
        <f t="shared" si="0"/>
        <v>0</v>
      </c>
    </row>
    <row r="34" spans="3:16" ht="15.75" x14ac:dyDescent="0.25">
      <c r="C34" s="52">
        <f t="shared" si="1"/>
        <v>27</v>
      </c>
      <c r="D34" s="76"/>
      <c r="E34" s="99"/>
      <c r="F34" s="100"/>
      <c r="G34" s="100"/>
      <c r="H34" s="100"/>
      <c r="I34" s="100"/>
      <c r="J34" s="101"/>
      <c r="K34" s="76"/>
      <c r="L34" s="63"/>
      <c r="M34" s="17"/>
      <c r="N34" s="17"/>
      <c r="O34" s="17"/>
      <c r="P34" s="35">
        <f t="shared" si="0"/>
        <v>0</v>
      </c>
    </row>
    <row r="35" spans="3:16" ht="15.75" x14ac:dyDescent="0.25">
      <c r="C35" s="52">
        <f t="shared" si="1"/>
        <v>28</v>
      </c>
      <c r="D35" s="76"/>
      <c r="E35" s="99"/>
      <c r="F35" s="100"/>
      <c r="G35" s="100"/>
      <c r="H35" s="100"/>
      <c r="I35" s="100"/>
      <c r="J35" s="101"/>
      <c r="K35" s="77"/>
      <c r="L35" s="63"/>
      <c r="M35" s="17"/>
      <c r="N35" s="17"/>
      <c r="O35" s="17"/>
      <c r="P35" s="35">
        <f t="shared" si="0"/>
        <v>0</v>
      </c>
    </row>
    <row r="36" spans="3:16" ht="15.75" x14ac:dyDescent="0.25">
      <c r="C36" s="52">
        <f t="shared" si="1"/>
        <v>29</v>
      </c>
      <c r="D36" s="76"/>
      <c r="E36" s="99"/>
      <c r="F36" s="100"/>
      <c r="G36" s="100"/>
      <c r="H36" s="100"/>
      <c r="I36" s="100"/>
      <c r="J36" s="101"/>
      <c r="K36" s="77"/>
      <c r="L36" s="63"/>
      <c r="M36" s="17"/>
      <c r="N36" s="17"/>
      <c r="O36" s="17"/>
      <c r="P36" s="35">
        <f t="shared" si="0"/>
        <v>0</v>
      </c>
    </row>
    <row r="37" spans="3:16" ht="15.75" x14ac:dyDescent="0.25">
      <c r="C37" s="52">
        <f t="shared" si="1"/>
        <v>30</v>
      </c>
      <c r="D37" s="73"/>
      <c r="E37" s="99"/>
      <c r="F37" s="100"/>
      <c r="G37" s="100"/>
      <c r="H37" s="100"/>
      <c r="I37" s="100"/>
      <c r="J37" s="101"/>
      <c r="K37" s="77"/>
      <c r="L37" s="63"/>
      <c r="M37" s="17"/>
      <c r="N37" s="17"/>
      <c r="O37" s="17"/>
      <c r="P37" s="35">
        <f t="shared" si="0"/>
        <v>0</v>
      </c>
    </row>
    <row r="38" spans="3:16" ht="15.75" x14ac:dyDescent="0.25">
      <c r="C38" s="52">
        <f t="shared" si="1"/>
        <v>31</v>
      </c>
      <c r="D38" s="15"/>
      <c r="E38" s="99"/>
      <c r="F38" s="100"/>
      <c r="G38" s="100"/>
      <c r="H38" s="100"/>
      <c r="I38" s="100"/>
      <c r="J38" s="101"/>
      <c r="K38" s="60"/>
      <c r="L38" s="63"/>
      <c r="M38" s="17"/>
      <c r="N38" s="17"/>
      <c r="O38" s="17"/>
      <c r="P38" s="35">
        <f t="shared" si="0"/>
        <v>0</v>
      </c>
    </row>
    <row r="39" spans="3:16" ht="15.75" x14ac:dyDescent="0.25">
      <c r="C39" s="52">
        <f t="shared" si="1"/>
        <v>32</v>
      </c>
      <c r="D39" s="15"/>
      <c r="E39" s="99"/>
      <c r="F39" s="100"/>
      <c r="G39" s="100"/>
      <c r="H39" s="100"/>
      <c r="I39" s="100"/>
      <c r="J39" s="101"/>
      <c r="K39" s="60"/>
      <c r="L39" s="63"/>
      <c r="M39" s="17"/>
      <c r="N39" s="17"/>
      <c r="O39" s="17"/>
      <c r="P39" s="35">
        <f t="shared" si="0"/>
        <v>0</v>
      </c>
    </row>
    <row r="40" spans="3:16" ht="15.75" x14ac:dyDescent="0.25">
      <c r="C40" s="52">
        <f t="shared" si="1"/>
        <v>33</v>
      </c>
      <c r="D40" s="15"/>
      <c r="E40" s="99"/>
      <c r="F40" s="100"/>
      <c r="G40" s="100"/>
      <c r="H40" s="100"/>
      <c r="I40" s="100"/>
      <c r="J40" s="101"/>
      <c r="K40" s="60"/>
      <c r="L40" s="63"/>
      <c r="M40" s="17"/>
      <c r="N40" s="17"/>
      <c r="O40" s="17"/>
      <c r="P40" s="35">
        <f t="shared" si="0"/>
        <v>0</v>
      </c>
    </row>
    <row r="41" spans="3:16" ht="15.75" x14ac:dyDescent="0.25">
      <c r="C41" s="3"/>
      <c r="D41" s="15"/>
      <c r="E41" s="102"/>
      <c r="F41" s="103"/>
      <c r="G41" s="103"/>
      <c r="H41" s="103"/>
      <c r="I41" s="103"/>
      <c r="J41" s="104"/>
      <c r="K41" s="41"/>
      <c r="L41" s="40"/>
      <c r="M41" s="17"/>
      <c r="N41" s="17"/>
      <c r="O41" s="17"/>
      <c r="P41" s="16"/>
    </row>
    <row r="42" spans="3:16" ht="18.75" x14ac:dyDescent="0.3">
      <c r="C42" s="5"/>
      <c r="D42" s="3"/>
      <c r="E42" s="102" t="s">
        <v>25</v>
      </c>
      <c r="F42" s="110"/>
      <c r="G42" s="110"/>
      <c r="H42" s="110"/>
      <c r="I42" s="110"/>
      <c r="J42" s="111"/>
      <c r="K42" s="41" t="b">
        <f>K44=COUNTIF(K7:K22,"&lt;70")</f>
        <v>0</v>
      </c>
      <c r="L42" s="39">
        <f>(K42*100)/17</f>
        <v>0</v>
      </c>
      <c r="M42" s="18"/>
      <c r="N42" s="18"/>
      <c r="O42" s="18"/>
      <c r="P42" s="16"/>
    </row>
    <row r="43" spans="3:16" x14ac:dyDescent="0.25">
      <c r="D43" s="105"/>
      <c r="E43" s="105"/>
      <c r="F43" s="1"/>
      <c r="I43" s="112" t="s">
        <v>16</v>
      </c>
      <c r="J43" s="112"/>
      <c r="K43" s="67">
        <f>COUNTIF(K8:K32,"&gt;=70")</f>
        <v>16</v>
      </c>
      <c r="L43" s="9"/>
      <c r="M43" s="9">
        <f>COUNTIF(M8:M42,"&gt;=70")</f>
        <v>0</v>
      </c>
      <c r="N43" s="9">
        <f>COUNTIF(N8:N42,"&gt;=70")</f>
        <v>0</v>
      </c>
      <c r="O43" s="58"/>
      <c r="P43" s="13">
        <f>COUNTIF(P8:P30,"&gt;=70")</f>
        <v>0</v>
      </c>
    </row>
    <row r="44" spans="3:16" x14ac:dyDescent="0.25">
      <c r="D44" s="105"/>
      <c r="E44" s="105"/>
      <c r="F44" s="6"/>
      <c r="I44" s="109" t="s">
        <v>17</v>
      </c>
      <c r="J44" s="109"/>
      <c r="K44" s="66">
        <f>COUNTIF(K8:K32,"&lt;70")</f>
        <v>9</v>
      </c>
      <c r="L44" s="10"/>
      <c r="M44" s="10">
        <f>COUNTIF(M8:M42,"&lt;70")</f>
        <v>0</v>
      </c>
      <c r="N44" s="10">
        <f>COUNTIF(N8:N42,"&lt;70")</f>
        <v>0</v>
      </c>
      <c r="O44" s="57"/>
      <c r="P44" s="10"/>
    </row>
    <row r="45" spans="3:16" x14ac:dyDescent="0.25">
      <c r="D45" s="105"/>
      <c r="E45" s="105"/>
      <c r="F45" s="105"/>
      <c r="I45" s="109" t="s">
        <v>18</v>
      </c>
      <c r="J45" s="109"/>
      <c r="K45" s="10">
        <v>25</v>
      </c>
      <c r="L45" s="10"/>
      <c r="M45" s="10">
        <f>COUNT(M8:M42)</f>
        <v>0</v>
      </c>
      <c r="N45" s="10">
        <f>COUNT(N8:N42)</f>
        <v>0</v>
      </c>
      <c r="O45" s="57"/>
      <c r="P45" s="10"/>
    </row>
    <row r="46" spans="3:16" x14ac:dyDescent="0.25">
      <c r="D46" s="105"/>
      <c r="E46" s="105"/>
      <c r="F46" s="1"/>
      <c r="I46" s="106" t="s">
        <v>13</v>
      </c>
      <c r="J46" s="106"/>
      <c r="K46" s="11">
        <f>K43/K45</f>
        <v>0.64</v>
      </c>
      <c r="L46" s="12" t="e">
        <f t="shared" ref="L46:P46" si="2">L43/L45</f>
        <v>#DIV/0!</v>
      </c>
      <c r="M46" s="12" t="e">
        <f t="shared" si="2"/>
        <v>#DIV/0!</v>
      </c>
      <c r="N46" s="12" t="e">
        <f t="shared" si="2"/>
        <v>#DIV/0!</v>
      </c>
      <c r="O46" s="12"/>
      <c r="P46" s="12" t="e">
        <f t="shared" si="2"/>
        <v>#DIV/0!</v>
      </c>
    </row>
    <row r="47" spans="3:16" x14ac:dyDescent="0.25">
      <c r="D47" s="105"/>
      <c r="E47" s="105"/>
      <c r="F47" s="1"/>
      <c r="I47" s="106" t="s">
        <v>14</v>
      </c>
      <c r="J47" s="106"/>
      <c r="K47" s="11">
        <f>K44/K45</f>
        <v>0.36</v>
      </c>
      <c r="L47" s="11" t="e">
        <f t="shared" ref="L47:P47" si="3">L44/L45</f>
        <v>#DIV/0!</v>
      </c>
      <c r="M47" s="12" t="e">
        <f t="shared" si="3"/>
        <v>#DIV/0!</v>
      </c>
      <c r="N47" s="12" t="e">
        <f t="shared" si="3"/>
        <v>#DIV/0!</v>
      </c>
      <c r="O47" s="12"/>
      <c r="P47" s="12" t="e">
        <f t="shared" si="3"/>
        <v>#DIV/0!</v>
      </c>
    </row>
    <row r="48" spans="3:16" x14ac:dyDescent="0.25">
      <c r="D48" s="105"/>
      <c r="E48" s="105"/>
      <c r="F48" s="6"/>
    </row>
    <row r="49" spans="4:15" x14ac:dyDescent="0.25">
      <c r="D49" s="1"/>
      <c r="E49" s="1"/>
      <c r="F49" s="6"/>
    </row>
    <row r="50" spans="4:15" x14ac:dyDescent="0.25">
      <c r="K50" s="107"/>
      <c r="L50" s="107"/>
      <c r="M50" s="107"/>
      <c r="N50" s="107"/>
      <c r="O50" s="61"/>
    </row>
    <row r="51" spans="4:15" x14ac:dyDescent="0.25">
      <c r="K51" s="108" t="s">
        <v>15</v>
      </c>
      <c r="L51" s="108"/>
      <c r="M51" s="108"/>
      <c r="N51" s="108"/>
      <c r="O51" s="62"/>
    </row>
  </sheetData>
  <sortState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abSelected="1" topLeftCell="A25" zoomScale="120" zoomScaleNormal="120" workbookViewId="0">
      <selection activeCell="E11" sqref="E11:J11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22" t="s">
        <v>9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</row>
    <row r="2" spans="3:17" x14ac:dyDescent="0.25">
      <c r="D2" s="123" t="s">
        <v>8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"/>
      <c r="Q2" s="1"/>
    </row>
    <row r="3" spans="3:17" x14ac:dyDescent="0.25">
      <c r="D3" t="s">
        <v>0</v>
      </c>
      <c r="E3" s="124" t="s">
        <v>35</v>
      </c>
      <c r="F3" s="124"/>
      <c r="G3" s="124"/>
      <c r="H3" s="124"/>
      <c r="J3" t="s">
        <v>1</v>
      </c>
      <c r="K3" s="125" t="s">
        <v>158</v>
      </c>
      <c r="L3" s="125"/>
      <c r="O3" t="s">
        <v>2</v>
      </c>
      <c r="P3" s="37">
        <v>45355</v>
      </c>
    </row>
    <row r="4" spans="3:17" ht="6.75" customHeight="1" x14ac:dyDescent="0.25"/>
    <row r="5" spans="3:17" x14ac:dyDescent="0.25">
      <c r="D5" t="s">
        <v>3</v>
      </c>
      <c r="E5" s="125" t="s">
        <v>157</v>
      </c>
      <c r="F5" s="125"/>
      <c r="G5" s="125"/>
      <c r="H5" s="125"/>
      <c r="J5" s="105" t="s">
        <v>19</v>
      </c>
      <c r="K5" s="105"/>
      <c r="L5" s="107" t="s">
        <v>26</v>
      </c>
      <c r="M5" s="107"/>
      <c r="N5" s="107"/>
      <c r="O5" s="107"/>
      <c r="P5" s="107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26" t="s">
        <v>5</v>
      </c>
      <c r="F7" s="126"/>
      <c r="G7" s="126"/>
      <c r="H7" s="126"/>
      <c r="I7" s="126"/>
      <c r="J7" s="126"/>
      <c r="K7" s="4" t="s">
        <v>7</v>
      </c>
      <c r="L7" s="4" t="s">
        <v>10</v>
      </c>
      <c r="M7" s="4" t="s">
        <v>11</v>
      </c>
      <c r="N7" s="56" t="s">
        <v>12</v>
      </c>
      <c r="O7" s="4" t="s">
        <v>28</v>
      </c>
      <c r="P7" s="7" t="s">
        <v>20</v>
      </c>
    </row>
    <row r="8" spans="3:17" ht="15.75" x14ac:dyDescent="0.25">
      <c r="C8" s="5">
        <v>1</v>
      </c>
      <c r="D8" s="76" t="s">
        <v>129</v>
      </c>
      <c r="E8" s="119" t="s">
        <v>142</v>
      </c>
      <c r="F8" s="120" t="s">
        <v>142</v>
      </c>
      <c r="G8" s="120" t="s">
        <v>142</v>
      </c>
      <c r="H8" s="120" t="s">
        <v>142</v>
      </c>
      <c r="I8" s="120" t="s">
        <v>142</v>
      </c>
      <c r="J8" s="121" t="s">
        <v>142</v>
      </c>
      <c r="K8" s="76"/>
      <c r="L8" s="72"/>
      <c r="M8" s="72"/>
      <c r="N8" s="72"/>
      <c r="O8" s="72"/>
      <c r="P8" s="8">
        <f>SUM(K8:N8)/4</f>
        <v>0</v>
      </c>
    </row>
    <row r="9" spans="3:17" ht="15.75" x14ac:dyDescent="0.25">
      <c r="C9" s="5">
        <f>C8+1</f>
        <v>2</v>
      </c>
      <c r="D9" s="76" t="s">
        <v>130</v>
      </c>
      <c r="E9" s="119" t="s">
        <v>143</v>
      </c>
      <c r="F9" s="120" t="s">
        <v>143</v>
      </c>
      <c r="G9" s="120" t="s">
        <v>143</v>
      </c>
      <c r="H9" s="120" t="s">
        <v>143</v>
      </c>
      <c r="I9" s="120" t="s">
        <v>143</v>
      </c>
      <c r="J9" s="121" t="s">
        <v>143</v>
      </c>
      <c r="K9" s="76"/>
      <c r="L9" s="4"/>
      <c r="M9" s="4"/>
      <c r="N9" s="56"/>
      <c r="O9" s="4"/>
      <c r="P9" s="8">
        <f t="shared" ref="P9:P22" si="0">SUM(K9:N9)/4</f>
        <v>0</v>
      </c>
    </row>
    <row r="10" spans="3:17" ht="15.75" x14ac:dyDescent="0.25">
      <c r="C10" s="5">
        <v>3</v>
      </c>
      <c r="D10" s="76" t="s">
        <v>131</v>
      </c>
      <c r="E10" s="119" t="s">
        <v>144</v>
      </c>
      <c r="F10" s="120" t="s">
        <v>144</v>
      </c>
      <c r="G10" s="120" t="s">
        <v>144</v>
      </c>
      <c r="H10" s="120" t="s">
        <v>144</v>
      </c>
      <c r="I10" s="120" t="s">
        <v>144</v>
      </c>
      <c r="J10" s="121" t="s">
        <v>144</v>
      </c>
      <c r="K10" s="76"/>
      <c r="L10" s="4"/>
      <c r="M10" s="4"/>
      <c r="N10" s="56"/>
      <c r="O10" s="4"/>
      <c r="P10" s="8">
        <f t="shared" si="0"/>
        <v>0</v>
      </c>
    </row>
    <row r="11" spans="3:17" ht="15.75" x14ac:dyDescent="0.25">
      <c r="C11" s="5">
        <v>4</v>
      </c>
      <c r="D11" s="76" t="s">
        <v>132</v>
      </c>
      <c r="E11" s="119" t="s">
        <v>145</v>
      </c>
      <c r="F11" s="120" t="s">
        <v>145</v>
      </c>
      <c r="G11" s="120" t="s">
        <v>145</v>
      </c>
      <c r="H11" s="120" t="s">
        <v>145</v>
      </c>
      <c r="I11" s="120" t="s">
        <v>145</v>
      </c>
      <c r="J11" s="121" t="s">
        <v>145</v>
      </c>
      <c r="K11" s="76"/>
      <c r="L11" s="4"/>
      <c r="M11" s="4"/>
      <c r="N11" s="56"/>
      <c r="O11" s="4"/>
      <c r="P11" s="8">
        <f t="shared" si="0"/>
        <v>0</v>
      </c>
    </row>
    <row r="12" spans="3:17" ht="15.75" x14ac:dyDescent="0.25">
      <c r="C12" s="5">
        <v>5</v>
      </c>
      <c r="D12" s="76" t="s">
        <v>133</v>
      </c>
      <c r="E12" s="119" t="s">
        <v>146</v>
      </c>
      <c r="F12" s="120" t="s">
        <v>146</v>
      </c>
      <c r="G12" s="120" t="s">
        <v>146</v>
      </c>
      <c r="H12" s="120" t="s">
        <v>146</v>
      </c>
      <c r="I12" s="120" t="s">
        <v>146</v>
      </c>
      <c r="J12" s="121" t="s">
        <v>146</v>
      </c>
      <c r="K12" s="76"/>
      <c r="L12" s="4"/>
      <c r="M12" s="4"/>
      <c r="N12" s="56"/>
      <c r="O12" s="4"/>
      <c r="P12" s="8">
        <f t="shared" si="0"/>
        <v>0</v>
      </c>
    </row>
    <row r="13" spans="3:17" ht="15.75" x14ac:dyDescent="0.25">
      <c r="C13" s="5">
        <v>6</v>
      </c>
      <c r="D13" s="76" t="s">
        <v>134</v>
      </c>
      <c r="E13" s="119" t="s">
        <v>147</v>
      </c>
      <c r="F13" s="120" t="s">
        <v>147</v>
      </c>
      <c r="G13" s="120" t="s">
        <v>147</v>
      </c>
      <c r="H13" s="120" t="s">
        <v>147</v>
      </c>
      <c r="I13" s="120" t="s">
        <v>147</v>
      </c>
      <c r="J13" s="121" t="s">
        <v>147</v>
      </c>
      <c r="K13" s="76"/>
      <c r="L13" s="4"/>
      <c r="M13" s="4"/>
      <c r="N13" s="56"/>
      <c r="O13" s="4"/>
      <c r="P13" s="8">
        <f t="shared" si="0"/>
        <v>0</v>
      </c>
    </row>
    <row r="14" spans="3:17" ht="15.75" x14ac:dyDescent="0.25">
      <c r="C14" s="5">
        <v>7</v>
      </c>
      <c r="D14" s="76" t="s">
        <v>135</v>
      </c>
      <c r="E14" s="119" t="s">
        <v>148</v>
      </c>
      <c r="F14" s="120" t="s">
        <v>148</v>
      </c>
      <c r="G14" s="120" t="s">
        <v>148</v>
      </c>
      <c r="H14" s="120" t="s">
        <v>148</v>
      </c>
      <c r="I14" s="120" t="s">
        <v>148</v>
      </c>
      <c r="J14" s="121" t="s">
        <v>148</v>
      </c>
      <c r="K14" s="76"/>
      <c r="L14" s="47"/>
      <c r="M14" s="4"/>
      <c r="N14" s="56"/>
      <c r="O14" s="4"/>
      <c r="P14" s="8">
        <f t="shared" si="0"/>
        <v>0</v>
      </c>
    </row>
    <row r="15" spans="3:17" ht="15.75" x14ac:dyDescent="0.25">
      <c r="C15" s="5">
        <v>8</v>
      </c>
      <c r="D15" s="76" t="s">
        <v>29</v>
      </c>
      <c r="E15" s="119" t="s">
        <v>30</v>
      </c>
      <c r="F15" s="120" t="s">
        <v>30</v>
      </c>
      <c r="G15" s="120" t="s">
        <v>30</v>
      </c>
      <c r="H15" s="120" t="s">
        <v>30</v>
      </c>
      <c r="I15" s="120" t="s">
        <v>30</v>
      </c>
      <c r="J15" s="121" t="s">
        <v>30</v>
      </c>
      <c r="K15" s="76"/>
      <c r="L15" s="47"/>
      <c r="M15" s="4"/>
      <c r="N15" s="56"/>
      <c r="O15" s="4"/>
      <c r="P15" s="8">
        <f t="shared" si="0"/>
        <v>0</v>
      </c>
    </row>
    <row r="16" spans="3:17" ht="15.75" x14ac:dyDescent="0.25">
      <c r="C16" s="5">
        <v>9</v>
      </c>
      <c r="D16" s="77" t="s">
        <v>136</v>
      </c>
      <c r="E16" s="119" t="s">
        <v>149</v>
      </c>
      <c r="F16" s="120" t="s">
        <v>149</v>
      </c>
      <c r="G16" s="120" t="s">
        <v>149</v>
      </c>
      <c r="H16" s="120" t="s">
        <v>149</v>
      </c>
      <c r="I16" s="120" t="s">
        <v>149</v>
      </c>
      <c r="J16" s="121" t="s">
        <v>149</v>
      </c>
      <c r="K16" s="76"/>
      <c r="L16" s="47"/>
      <c r="M16" s="4"/>
      <c r="N16" s="56"/>
      <c r="O16" s="4"/>
      <c r="P16" s="8">
        <f t="shared" si="0"/>
        <v>0</v>
      </c>
    </row>
    <row r="17" spans="3:16" ht="15.75" x14ac:dyDescent="0.25">
      <c r="C17" s="5">
        <v>10</v>
      </c>
      <c r="D17" s="76" t="s">
        <v>137</v>
      </c>
      <c r="E17" s="119" t="s">
        <v>150</v>
      </c>
      <c r="F17" s="120" t="s">
        <v>150</v>
      </c>
      <c r="G17" s="120" t="s">
        <v>150</v>
      </c>
      <c r="H17" s="120" t="s">
        <v>150</v>
      </c>
      <c r="I17" s="120" t="s">
        <v>150</v>
      </c>
      <c r="J17" s="121" t="s">
        <v>150</v>
      </c>
      <c r="K17" s="76"/>
      <c r="L17" s="47"/>
      <c r="M17" s="4"/>
      <c r="N17" s="56"/>
      <c r="O17" s="4"/>
      <c r="P17" s="8">
        <f t="shared" si="0"/>
        <v>0</v>
      </c>
    </row>
    <row r="18" spans="3:16" ht="15.75" x14ac:dyDescent="0.25">
      <c r="C18" s="5">
        <f t="shared" ref="C18:C19" si="1">C17+1</f>
        <v>11</v>
      </c>
      <c r="D18" s="76" t="s">
        <v>138</v>
      </c>
      <c r="E18" s="119" t="s">
        <v>151</v>
      </c>
      <c r="F18" s="120" t="s">
        <v>151</v>
      </c>
      <c r="G18" s="120" t="s">
        <v>151</v>
      </c>
      <c r="H18" s="120" t="s">
        <v>151</v>
      </c>
      <c r="I18" s="120" t="s">
        <v>151</v>
      </c>
      <c r="J18" s="121" t="s">
        <v>151</v>
      </c>
      <c r="K18" s="76"/>
      <c r="L18" s="47"/>
      <c r="M18" s="4"/>
      <c r="N18" s="56"/>
      <c r="O18" s="4"/>
      <c r="P18" s="8">
        <f t="shared" si="0"/>
        <v>0</v>
      </c>
    </row>
    <row r="19" spans="3:16" ht="15.75" x14ac:dyDescent="0.25">
      <c r="C19" s="5">
        <f t="shared" si="1"/>
        <v>12</v>
      </c>
      <c r="D19" s="76" t="s">
        <v>139</v>
      </c>
      <c r="E19" s="119" t="s">
        <v>152</v>
      </c>
      <c r="F19" s="120" t="s">
        <v>152</v>
      </c>
      <c r="G19" s="120" t="s">
        <v>152</v>
      </c>
      <c r="H19" s="120" t="s">
        <v>152</v>
      </c>
      <c r="I19" s="120" t="s">
        <v>152</v>
      </c>
      <c r="J19" s="121" t="s">
        <v>152</v>
      </c>
      <c r="K19" s="76"/>
      <c r="L19" s="47"/>
      <c r="M19" s="4"/>
      <c r="N19" s="56"/>
      <c r="O19" s="4"/>
      <c r="P19" s="8">
        <f t="shared" si="0"/>
        <v>0</v>
      </c>
    </row>
    <row r="20" spans="3:16" ht="15.75" x14ac:dyDescent="0.25">
      <c r="C20" s="5">
        <f>C19+1</f>
        <v>13</v>
      </c>
      <c r="D20" s="76" t="s">
        <v>140</v>
      </c>
      <c r="E20" s="119" t="s">
        <v>153</v>
      </c>
      <c r="F20" s="120" t="s">
        <v>153</v>
      </c>
      <c r="G20" s="120" t="s">
        <v>153</v>
      </c>
      <c r="H20" s="120" t="s">
        <v>153</v>
      </c>
      <c r="I20" s="120" t="s">
        <v>153</v>
      </c>
      <c r="J20" s="121" t="s">
        <v>153</v>
      </c>
      <c r="K20" s="76"/>
      <c r="L20" s="47"/>
      <c r="M20" s="4"/>
      <c r="N20" s="56"/>
      <c r="O20" s="4"/>
      <c r="P20" s="8">
        <f t="shared" si="0"/>
        <v>0</v>
      </c>
    </row>
    <row r="21" spans="3:16" ht="15.75" x14ac:dyDescent="0.25">
      <c r="C21" s="5">
        <v>14</v>
      </c>
      <c r="D21" s="76" t="s">
        <v>141</v>
      </c>
      <c r="E21" s="119" t="s">
        <v>154</v>
      </c>
      <c r="F21" s="120" t="s">
        <v>154</v>
      </c>
      <c r="G21" s="120" t="s">
        <v>154</v>
      </c>
      <c r="H21" s="120" t="s">
        <v>154</v>
      </c>
      <c r="I21" s="120" t="s">
        <v>154</v>
      </c>
      <c r="J21" s="121" t="s">
        <v>154</v>
      </c>
      <c r="K21" s="76"/>
      <c r="L21" s="47"/>
      <c r="M21" s="4"/>
      <c r="N21" s="56"/>
      <c r="O21" s="4"/>
      <c r="P21" s="8">
        <f t="shared" si="0"/>
        <v>0</v>
      </c>
    </row>
    <row r="22" spans="3:16" ht="15.75" x14ac:dyDescent="0.25">
      <c r="C22" s="5">
        <v>15</v>
      </c>
      <c r="D22" s="77"/>
      <c r="E22" s="119"/>
      <c r="F22" s="120"/>
      <c r="G22" s="120"/>
      <c r="H22" s="120"/>
      <c r="I22" s="120"/>
      <c r="J22" s="121"/>
      <c r="K22" s="76"/>
      <c r="L22" s="47"/>
      <c r="M22" s="4"/>
      <c r="N22" s="56"/>
      <c r="O22" s="4"/>
      <c r="P22" s="8">
        <f t="shared" si="0"/>
        <v>0</v>
      </c>
    </row>
    <row r="23" spans="3:16" ht="15.75" x14ac:dyDescent="0.25">
      <c r="C23" s="5">
        <f t="shared" ref="C23:C28" si="2">C22+1</f>
        <v>16</v>
      </c>
      <c r="D23" s="77"/>
      <c r="E23" s="119"/>
      <c r="F23" s="120"/>
      <c r="G23" s="120"/>
      <c r="H23" s="120"/>
      <c r="I23" s="120"/>
      <c r="J23" s="121"/>
      <c r="K23" s="76"/>
      <c r="L23" s="47"/>
      <c r="M23" s="4"/>
      <c r="N23" s="56"/>
      <c r="O23" s="4"/>
      <c r="P23" s="8"/>
    </row>
    <row r="24" spans="3:16" ht="15.75" x14ac:dyDescent="0.25">
      <c r="C24" s="5">
        <f t="shared" si="2"/>
        <v>17</v>
      </c>
      <c r="D24" s="77"/>
      <c r="E24" s="119"/>
      <c r="F24" s="120"/>
      <c r="G24" s="120"/>
      <c r="H24" s="120"/>
      <c r="I24" s="120"/>
      <c r="J24" s="121"/>
      <c r="K24" s="76"/>
      <c r="L24" s="47"/>
      <c r="M24" s="4"/>
      <c r="N24" s="56"/>
      <c r="O24" s="4"/>
      <c r="P24" s="8"/>
    </row>
    <row r="25" spans="3:16" ht="15.75" x14ac:dyDescent="0.25">
      <c r="C25" s="5">
        <f t="shared" si="2"/>
        <v>18</v>
      </c>
      <c r="D25" s="77"/>
      <c r="E25" s="119"/>
      <c r="F25" s="120"/>
      <c r="G25" s="120"/>
      <c r="H25" s="120"/>
      <c r="I25" s="120"/>
      <c r="J25" s="121"/>
      <c r="K25" s="76"/>
      <c r="L25" s="47"/>
      <c r="M25" s="4"/>
      <c r="N25" s="56"/>
      <c r="O25" s="4"/>
      <c r="P25" s="8"/>
    </row>
    <row r="26" spans="3:16" ht="15.75" x14ac:dyDescent="0.25">
      <c r="C26" s="5">
        <f t="shared" si="2"/>
        <v>19</v>
      </c>
      <c r="D26" s="77"/>
      <c r="E26" s="119"/>
      <c r="F26" s="120"/>
      <c r="G26" s="120"/>
      <c r="H26" s="120"/>
      <c r="I26" s="120"/>
      <c r="J26" s="121"/>
      <c r="K26" s="76"/>
      <c r="L26" s="47"/>
      <c r="M26" s="4"/>
      <c r="N26" s="56"/>
      <c r="O26" s="4"/>
      <c r="P26" s="8"/>
    </row>
    <row r="27" spans="3:16" ht="15.75" x14ac:dyDescent="0.25">
      <c r="C27" s="5">
        <f t="shared" si="2"/>
        <v>20</v>
      </c>
      <c r="D27" s="77"/>
      <c r="E27" s="119"/>
      <c r="F27" s="120"/>
      <c r="G27" s="120"/>
      <c r="H27" s="120"/>
      <c r="I27" s="120"/>
      <c r="J27" s="121"/>
      <c r="K27" s="76"/>
      <c r="L27" s="47"/>
      <c r="M27" s="4"/>
      <c r="N27" s="56"/>
      <c r="O27" s="4"/>
      <c r="P27" s="8"/>
    </row>
    <row r="28" spans="3:16" ht="15.75" x14ac:dyDescent="0.25">
      <c r="C28" s="5">
        <f t="shared" si="2"/>
        <v>21</v>
      </c>
      <c r="D28" s="77"/>
      <c r="E28" s="119"/>
      <c r="F28" s="120"/>
      <c r="G28" s="120"/>
      <c r="H28" s="120"/>
      <c r="I28" s="120"/>
      <c r="J28" s="121"/>
      <c r="K28" s="76"/>
      <c r="L28" s="47"/>
      <c r="M28" s="4"/>
      <c r="N28" s="56"/>
      <c r="O28" s="4"/>
      <c r="P28" s="8"/>
    </row>
    <row r="29" spans="3:16" ht="15.75" x14ac:dyDescent="0.25">
      <c r="C29" s="5">
        <v>22</v>
      </c>
      <c r="D29" s="77"/>
      <c r="E29" s="127"/>
      <c r="F29" s="128"/>
      <c r="G29" s="128"/>
      <c r="H29" s="128"/>
      <c r="I29" s="128"/>
      <c r="J29" s="129"/>
      <c r="K29" s="76"/>
      <c r="L29" s="17"/>
      <c r="M29" s="17"/>
      <c r="N29" s="17"/>
      <c r="O29" s="17"/>
      <c r="P29" s="8"/>
    </row>
    <row r="30" spans="3:16" ht="15.75" x14ac:dyDescent="0.25">
      <c r="C30" s="5">
        <v>23</v>
      </c>
      <c r="D30" s="73"/>
      <c r="E30" s="127"/>
      <c r="F30" s="128"/>
      <c r="G30" s="128"/>
      <c r="H30" s="128"/>
      <c r="I30" s="128"/>
      <c r="J30" s="129"/>
      <c r="K30" s="73"/>
      <c r="L30" s="48"/>
      <c r="M30" s="48"/>
      <c r="N30" s="48"/>
      <c r="O30" s="48"/>
      <c r="P30" s="8"/>
    </row>
    <row r="31" spans="3:16" x14ac:dyDescent="0.25">
      <c r="C31" s="5"/>
      <c r="D31" s="44"/>
      <c r="E31" s="130"/>
      <c r="F31" s="130"/>
      <c r="G31" s="130"/>
      <c r="H31" s="130"/>
      <c r="I31" s="130"/>
      <c r="J31" s="130"/>
      <c r="K31" s="38"/>
      <c r="L31" s="38"/>
      <c r="M31" s="49"/>
      <c r="N31" s="49"/>
      <c r="O31" s="49"/>
      <c r="P31" s="46"/>
    </row>
    <row r="32" spans="3:16" x14ac:dyDescent="0.25">
      <c r="C32" s="3"/>
      <c r="D32" s="44"/>
      <c r="E32" s="131" t="s">
        <v>24</v>
      </c>
      <c r="F32" s="132"/>
      <c r="G32" s="132"/>
      <c r="H32" s="132"/>
      <c r="I32" s="132"/>
      <c r="J32" s="133"/>
      <c r="K32" s="50">
        <f>SUM(K8:K29)/22</f>
        <v>0</v>
      </c>
      <c r="L32" s="38">
        <f>SUM(L8:L29)/22</f>
        <v>0</v>
      </c>
      <c r="M32" s="49"/>
      <c r="N32" s="49"/>
      <c r="O32" s="49"/>
      <c r="P32" s="46"/>
    </row>
    <row r="33" spans="3:16" ht="18.75" x14ac:dyDescent="0.3">
      <c r="C33" s="5"/>
      <c r="D33" s="45"/>
      <c r="E33" s="102" t="s">
        <v>25</v>
      </c>
      <c r="F33" s="110"/>
      <c r="G33" s="110"/>
      <c r="H33" s="110"/>
      <c r="I33" s="110"/>
      <c r="J33" s="111"/>
      <c r="K33" s="51">
        <f>COUNTIF(K7:K29,"&gt;=63")</f>
        <v>0</v>
      </c>
      <c r="L33" s="39">
        <f>COUNTIF(L7:L29,"&gt;=65")</f>
        <v>0</v>
      </c>
      <c r="M33" s="45"/>
      <c r="N33" s="45"/>
      <c r="O33" s="45"/>
      <c r="P33" s="46"/>
    </row>
    <row r="34" spans="3:16" x14ac:dyDescent="0.25">
      <c r="D34" s="105"/>
      <c r="E34" s="105"/>
      <c r="F34" s="1"/>
      <c r="I34" s="112" t="s">
        <v>16</v>
      </c>
      <c r="J34" s="112"/>
      <c r="K34" s="67">
        <f>COUNTIF(K8:K21,"&gt;=70")</f>
        <v>0</v>
      </c>
      <c r="L34" s="9">
        <f>COUNTIF(L8:L29,"&gt;=70")</f>
        <v>0</v>
      </c>
      <c r="M34" s="9">
        <f>COUNTIF(M8:M33,"&gt;=70")</f>
        <v>0</v>
      </c>
      <c r="N34" s="58"/>
      <c r="O34" s="9">
        <f>COUNTIF(O8:O33,"&gt;=70")</f>
        <v>0</v>
      </c>
      <c r="P34" s="13">
        <f>COUNTIF(P8:P32,"&gt;=70")</f>
        <v>0</v>
      </c>
    </row>
    <row r="35" spans="3:16" x14ac:dyDescent="0.25">
      <c r="D35" s="105"/>
      <c r="E35" s="105"/>
      <c r="F35" s="6"/>
      <c r="I35" s="109" t="s">
        <v>17</v>
      </c>
      <c r="J35" s="109"/>
      <c r="K35" s="66">
        <f>COUNTIF(K8:K21,"&lt;70")</f>
        <v>0</v>
      </c>
      <c r="L35" s="10"/>
      <c r="M35" s="10">
        <f>COUNTIF(M8:M33,"&lt;70")</f>
        <v>0</v>
      </c>
      <c r="N35" s="57"/>
      <c r="O35" s="10">
        <f>COUNTIF(O8:O33,"&lt;70")</f>
        <v>0</v>
      </c>
      <c r="P35" s="10"/>
    </row>
    <row r="36" spans="3:16" x14ac:dyDescent="0.25">
      <c r="D36" s="105"/>
      <c r="E36" s="105"/>
      <c r="F36" s="105"/>
      <c r="I36" s="109" t="s">
        <v>18</v>
      </c>
      <c r="J36" s="109"/>
      <c r="K36" s="10"/>
      <c r="L36" s="10"/>
      <c r="M36" s="10">
        <f>COUNT(M8:M33)</f>
        <v>0</v>
      </c>
      <c r="N36" s="57"/>
      <c r="O36" s="10">
        <f>COUNT(O8:O33)</f>
        <v>0</v>
      </c>
      <c r="P36" s="10"/>
    </row>
    <row r="37" spans="3:16" x14ac:dyDescent="0.25">
      <c r="D37" s="105"/>
      <c r="E37" s="105"/>
      <c r="F37" s="1"/>
      <c r="I37" s="106" t="s">
        <v>13</v>
      </c>
      <c r="J37" s="106"/>
      <c r="K37" s="11" t="e">
        <f>K34/K36</f>
        <v>#DIV/0!</v>
      </c>
      <c r="L37" s="12" t="e">
        <f t="shared" ref="L37:P37" si="3">L34/L36</f>
        <v>#DIV/0!</v>
      </c>
      <c r="M37" s="12" t="e">
        <f t="shared" si="3"/>
        <v>#DIV/0!</v>
      </c>
      <c r="N37" s="12"/>
      <c r="O37" s="12" t="e">
        <f t="shared" si="3"/>
        <v>#DIV/0!</v>
      </c>
      <c r="P37" s="12" t="e">
        <f t="shared" si="3"/>
        <v>#DIV/0!</v>
      </c>
    </row>
    <row r="38" spans="3:16" x14ac:dyDescent="0.25">
      <c r="D38" s="105"/>
      <c r="E38" s="105"/>
      <c r="F38" s="1"/>
      <c r="I38" s="106" t="s">
        <v>14</v>
      </c>
      <c r="J38" s="106"/>
      <c r="K38" s="11" t="e">
        <f>K35/K36</f>
        <v>#DIV/0!</v>
      </c>
      <c r="L38" s="11" t="e">
        <f t="shared" ref="L38:P38" si="4">L35/L36</f>
        <v>#DIV/0!</v>
      </c>
      <c r="M38" s="12" t="e">
        <f t="shared" si="4"/>
        <v>#DIV/0!</v>
      </c>
      <c r="N38" s="12"/>
      <c r="O38" s="12" t="e">
        <f t="shared" si="4"/>
        <v>#DIV/0!</v>
      </c>
      <c r="P38" s="12" t="e">
        <f t="shared" si="4"/>
        <v>#DIV/0!</v>
      </c>
    </row>
    <row r="39" spans="3:16" x14ac:dyDescent="0.25">
      <c r="D39" s="105"/>
      <c r="E39" s="105"/>
      <c r="F39" s="6"/>
    </row>
    <row r="40" spans="3:16" x14ac:dyDescent="0.25">
      <c r="D40" s="1"/>
      <c r="E40" s="1"/>
      <c r="F40" s="6"/>
    </row>
    <row r="41" spans="3:16" x14ac:dyDescent="0.25">
      <c r="K41" s="107"/>
      <c r="L41" s="107"/>
      <c r="M41" s="107"/>
      <c r="N41" s="107"/>
      <c r="O41" s="107"/>
    </row>
    <row r="42" spans="3:16" x14ac:dyDescent="0.25">
      <c r="K42" s="108" t="s">
        <v>15</v>
      </c>
      <c r="L42" s="108"/>
      <c r="M42" s="108"/>
      <c r="N42" s="108"/>
      <c r="O42" s="108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INT. 211B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Oliveros</cp:lastModifiedBy>
  <cp:lastPrinted>2023-03-25T03:32:36Z</cp:lastPrinted>
  <dcterms:created xsi:type="dcterms:W3CDTF">2023-03-14T19:16:59Z</dcterms:created>
  <dcterms:modified xsi:type="dcterms:W3CDTF">2025-03-04T21:45:28Z</dcterms:modified>
</cp:coreProperties>
</file>