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SEMESTRE FEBRERO - JUNIO 2025\"/>
    </mc:Choice>
  </mc:AlternateContent>
  <xr:revisionPtr revIDLastSave="0" documentId="13_ncr:1_{CA1DEB1D-F814-4BAB-9FF1-01861FD6E9C0}" xr6:coauthVersionLast="47" xr6:coauthVersionMax="47" xr10:uidLastSave="{00000000-0000-0000-0000-000000000000}"/>
  <bookViews>
    <workbookView xWindow="-120" yWindow="-120" windowWidth="20730" windowHeight="11040" firstSheet="1" activeTab="4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30" l="1"/>
  <c r="L15" i="30"/>
  <c r="L14" i="30"/>
  <c r="F23" i="30"/>
  <c r="E23" i="30"/>
  <c r="L16" i="10"/>
  <c r="L15" i="10"/>
  <c r="L14" i="10"/>
  <c r="L16" i="31"/>
  <c r="L15" i="31"/>
  <c r="L14" i="31"/>
  <c r="L16" i="29"/>
  <c r="L15" i="29"/>
  <c r="L14" i="29"/>
  <c r="F23" i="32" l="1"/>
  <c r="E23" i="32"/>
  <c r="B32" i="32" l="1"/>
  <c r="N23" i="32"/>
  <c r="M23" i="32"/>
  <c r="K23" i="32"/>
  <c r="G23" i="32"/>
  <c r="L16" i="32"/>
  <c r="L15" i="32"/>
  <c r="L14" i="32"/>
  <c r="B32" i="31"/>
  <c r="N23" i="31"/>
  <c r="M23" i="31"/>
  <c r="K23" i="31"/>
  <c r="L23" i="31" s="1"/>
  <c r="G23" i="31"/>
  <c r="F23" i="31"/>
  <c r="E23" i="31"/>
  <c r="B32" i="30"/>
  <c r="N23" i="30"/>
  <c r="M23" i="30"/>
  <c r="K23" i="30"/>
  <c r="G23" i="30"/>
  <c r="B32" i="29"/>
  <c r="N23" i="29"/>
  <c r="M23" i="29"/>
  <c r="K23" i="29"/>
  <c r="G23" i="29"/>
  <c r="F23" i="29"/>
  <c r="E23" i="29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H20" i="24"/>
  <c r="H21" i="24"/>
  <c r="L24" i="23"/>
  <c r="H16" i="23"/>
  <c r="L23" i="32" l="1"/>
  <c r="H15" i="23"/>
  <c r="L15" i="23"/>
  <c r="H24" i="23"/>
  <c r="L27" i="23"/>
  <c r="H26" i="24"/>
  <c r="L27" i="24"/>
  <c r="H20" i="23"/>
  <c r="L26" i="23"/>
  <c r="H25" i="24"/>
  <c r="L26" i="24"/>
  <c r="L23" i="30"/>
  <c r="I23" i="32"/>
  <c r="L23" i="29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E1301C9-583C-4B72-AC4C-438A3BEE5E3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3F5B88B-83BE-438C-90E0-D16906A5E19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E5302FB7-22F7-48D7-B068-6408D011A10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570366E2-EF7B-4784-A3BC-A9B3E0919A0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<sst xmlns="http://schemas.openxmlformats.org/spreadsheetml/2006/main" count="357" uniqueCount="53">
  <si>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</si>
  <si>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</si>
  <si>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</si>
  <si>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</si>
  <si>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</si>
  <si>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</si>
  <si>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</si>
  <si>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</si>
  <si>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</si>
  <si>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</si>
  <si>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</si>
  <si>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</si>
  <si>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</si>
  <si>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</si>
  <si>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</si>
  <si>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</si>
  <si>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</si>
  <si>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</si>
  <si>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</si>
  <si>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</si>
  <si>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</si>
  <si>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</si>
  <si>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</si>
  <si>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</si>
  <si>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</si>
  <si>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</si>
  <si>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</si>
  <si>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</si>
  <si>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</si>
  <si>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</si>
  <si>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</si>
  <si>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</si>
  <si>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</si>
  <si>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</si>
  <si>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EN GESTION EMPRESARIAL</t>
  </si>
  <si>
    <t>M.E. ANA DEL CARMEN TORRES VIRGEN</t>
  </si>
  <si>
    <t>IGEM</t>
  </si>
  <si>
    <t>MTRA. ANA KARENINA CORDOBA FERMAN</t>
  </si>
  <si>
    <t>LEGISLACION LABORAL</t>
  </si>
  <si>
    <t>207 A</t>
  </si>
  <si>
    <t>207 B</t>
  </si>
  <si>
    <t>207 C</t>
  </si>
  <si>
    <t>FEBRERO - JUNIO 2025</t>
  </si>
  <si>
    <t>2°</t>
  </si>
  <si>
    <t>3°</t>
  </si>
  <si>
    <t>4°</t>
  </si>
  <si>
    <t>FINAL</t>
  </si>
  <si>
    <t>ENTORNO MACROECONOMICO</t>
  </si>
  <si>
    <t>407-C</t>
  </si>
  <si>
    <t>III</t>
  </si>
  <si>
    <t>IV</t>
  </si>
  <si>
    <t>ING. YATZARET ORTEGA ESCALERA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</si>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</sst>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11" zoomScale="93" zoomScaleNormal="93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 t="s">
        <v>33</v>
      </c>
      <c r="C14" s="9" t="s">
        <v>39</v>
      </c>
      <c r="D14" s="9" t="s">
        <v>36</v>
      </c>
      <c r="E14" s="9"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96</v>
      </c>
      <c r="N14" s="15">
        <v>0.72</v>
      </c>
    </row>
    <row r="15" spans="1:14" s="11" customFormat="1" x14ac:dyDescent="0.2">
      <c r="A15" s="8" t="s">
        <v>38</v>
      </c>
      <c r="B15" s="9" t="s">
        <v>21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95</v>
      </c>
      <c r="N15" s="15">
        <v>0.65</v>
      </c>
    </row>
    <row r="16" spans="1:14" s="11" customFormat="1" x14ac:dyDescent="0.2">
      <c r="A16" s="8" t="s">
        <v>38</v>
      </c>
      <c r="B16" s="9" t="s">
        <v>21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0.79</v>
      </c>
    </row>
    <row r="17" spans="1:14" s="11" customFormat="1" x14ac:dyDescent="0.2">
      <c r="A17" s="8" t="s">
        <v>47</v>
      </c>
      <c r="B17" s="9" t="s">
        <v>21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0.67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69</v>
      </c>
      <c r="G23" s="17">
        <f>SUM(G14:G22)</f>
        <v>0</v>
      </c>
      <c r="H23" s="18"/>
      <c r="I23" s="17">
        <f t="shared" ref="I23" si="0">(E23-SUM(F23:G23))-K23</f>
        <v>0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95.75</v>
      </c>
      <c r="N23" s="19">
        <f>AVERAGE(N14:N22)</f>
        <v>0.70750000000000002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topLeftCell="A5" zoomScale="93" zoomScaleNormal="93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43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 t="s">
        <v>30</v>
      </c>
      <c r="C14" s="9" t="s">
        <v>39</v>
      </c>
      <c r="D14" s="9" t="s">
        <v>36</v>
      </c>
      <c r="E14" s="9">
        <v>18</v>
      </c>
      <c r="F14" s="9">
        <v>17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93</v>
      </c>
      <c r="N14" s="15">
        <v>0.78</v>
      </c>
    </row>
    <row r="15" spans="1:14" s="11" customFormat="1" x14ac:dyDescent="0.2">
      <c r="A15" s="8" t="s">
        <v>38</v>
      </c>
      <c r="B15" s="9" t="s">
        <v>30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91</v>
      </c>
      <c r="N15" s="15">
        <v>0.47</v>
      </c>
    </row>
    <row r="16" spans="1:14" s="11" customFormat="1" x14ac:dyDescent="0.2">
      <c r="A16" s="8" t="s">
        <v>38</v>
      </c>
      <c r="B16" s="9" t="s">
        <v>30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99</v>
      </c>
      <c r="N16" s="15">
        <v>0.95</v>
      </c>
    </row>
    <row r="17" spans="1:14" s="11" customFormat="1" x14ac:dyDescent="0.2">
      <c r="A17" s="8" t="s">
        <v>47</v>
      </c>
      <c r="B17" s="9" t="s">
        <v>30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97</v>
      </c>
      <c r="N17" s="15">
        <v>0.67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68</v>
      </c>
      <c r="G23" s="17">
        <f>SUM(G14:G22)</f>
        <v>0</v>
      </c>
      <c r="H23" s="18"/>
      <c r="I23" s="17">
        <v>1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95</v>
      </c>
      <c r="N23" s="19">
        <f>AVERAGE(N14:N22)</f>
        <v>0.71750000000000003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zoomScale="93" zoomScaleNormal="93" zoomScaleSheetLayoutView="100" workbookViewId="0">
      <selection activeCell="F14" sqref="F14:F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44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 t="s">
        <v>49</v>
      </c>
      <c r="C14" s="9" t="s">
        <v>39</v>
      </c>
      <c r="D14" s="9" t="s">
        <v>36</v>
      </c>
      <c r="E14" s="9">
        <v>18</v>
      </c>
      <c r="F14" s="9">
        <v>17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94</v>
      </c>
      <c r="N14" s="15">
        <v>0.89</v>
      </c>
    </row>
    <row r="15" spans="1:14" s="11" customFormat="1" x14ac:dyDescent="0.2">
      <c r="A15" s="8" t="s">
        <v>38</v>
      </c>
      <c r="B15" s="9" t="s">
        <v>49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92</v>
      </c>
      <c r="N15" s="15">
        <v>0.53</v>
      </c>
    </row>
    <row r="16" spans="1:14" s="11" customFormat="1" x14ac:dyDescent="0.2">
      <c r="A16" s="8" t="s">
        <v>38</v>
      </c>
      <c r="B16" s="9" t="s">
        <v>49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0.79</v>
      </c>
    </row>
    <row r="17" spans="1:14" s="11" customFormat="1" x14ac:dyDescent="0.2">
      <c r="A17" s="8" t="s">
        <v>47</v>
      </c>
      <c r="B17" s="9" t="s">
        <v>49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93</v>
      </c>
      <c r="N17" s="15">
        <v>0.6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68</v>
      </c>
      <c r="G23" s="17">
        <f>SUM(G14:G22)</f>
        <v>0</v>
      </c>
      <c r="H23" s="18"/>
      <c r="I23" s="17">
        <v>1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94</v>
      </c>
      <c r="N23" s="19">
        <f>AVERAGE(N14:N22)</f>
        <v>0.70250000000000001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2"/>
  <sheetViews>
    <sheetView topLeftCell="A6" zoomScale="82" zoomScaleNormal="82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45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 t="s">
        <v>50</v>
      </c>
      <c r="C14" s="9" t="s">
        <v>39</v>
      </c>
      <c r="D14" s="9" t="s">
        <v>36</v>
      </c>
      <c r="E14" s="9">
        <v>18</v>
      </c>
      <c r="F14" s="9">
        <v>17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94</v>
      </c>
      <c r="N14" s="15">
        <v>0.89</v>
      </c>
    </row>
    <row r="15" spans="1:14" s="11" customFormat="1" x14ac:dyDescent="0.2">
      <c r="A15" s="8" t="s">
        <v>38</v>
      </c>
      <c r="B15" s="9" t="s">
        <v>50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94</v>
      </c>
      <c r="N15" s="15">
        <v>0.59</v>
      </c>
    </row>
    <row r="16" spans="1:14" s="11" customFormat="1" x14ac:dyDescent="0.2">
      <c r="A16" s="8" t="s">
        <v>38</v>
      </c>
      <c r="B16" s="9" t="s">
        <v>50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0.89</v>
      </c>
    </row>
    <row r="17" spans="1:14" s="11" customFormat="1" x14ac:dyDescent="0.2">
      <c r="A17" s="8" t="s">
        <v>47</v>
      </c>
      <c r="B17" s="9" t="s">
        <v>50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0.73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68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95</v>
      </c>
      <c r="N23" s="19">
        <f>AVERAGE(N14:N22)</f>
        <v>0.77500000000000002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51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tabSelected="1" topLeftCell="B1" zoomScale="84" zoomScaleNormal="84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8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31" t="s">
        <v>46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8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O10" s="11"/>
      <c r="P10" s="11"/>
      <c r="Q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  <c r="O12" s="11"/>
      <c r="P12" s="11"/>
      <c r="Q12" s="11"/>
      <c r="R12" s="11"/>
    </row>
    <row r="13" spans="1:18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O13" s="11"/>
      <c r="P13" s="11"/>
      <c r="Q13" s="11"/>
      <c r="R13" s="11"/>
    </row>
    <row r="14" spans="1:18" s="11" customFormat="1" x14ac:dyDescent="0.2">
      <c r="A14" s="8" t="s">
        <v>38</v>
      </c>
      <c r="B14" s="9" t="s">
        <v>52</v>
      </c>
      <c r="C14" s="9" t="s">
        <v>39</v>
      </c>
      <c r="D14" s="9" t="s">
        <v>36</v>
      </c>
      <c r="E14" s="9">
        <v>18</v>
      </c>
      <c r="F14" s="9">
        <v>17</v>
      </c>
      <c r="G14" s="9">
        <v>0</v>
      </c>
      <c r="H14" s="10">
        <v>0.93</v>
      </c>
      <c r="I14" s="9">
        <v>1</v>
      </c>
      <c r="J14" s="10">
        <v>7.0000000000000007E-2</v>
      </c>
      <c r="K14" s="9">
        <v>0</v>
      </c>
      <c r="L14" s="10">
        <f>K14/E15</f>
        <v>0</v>
      </c>
      <c r="M14" s="9">
        <v>93</v>
      </c>
      <c r="N14" s="15">
        <v>0.89</v>
      </c>
    </row>
    <row r="15" spans="1:18" s="11" customFormat="1" x14ac:dyDescent="0.2">
      <c r="A15" s="8" t="s">
        <v>38</v>
      </c>
      <c r="B15" s="9" t="s">
        <v>52</v>
      </c>
      <c r="C15" s="9" t="s">
        <v>40</v>
      </c>
      <c r="D15" s="9" t="s">
        <v>36</v>
      </c>
      <c r="E15" s="9">
        <v>17</v>
      </c>
      <c r="F15" s="9">
        <v>17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f>K15/E16</f>
        <v>0</v>
      </c>
      <c r="M15" s="9">
        <v>91</v>
      </c>
      <c r="N15" s="15">
        <v>0.53</v>
      </c>
    </row>
    <row r="16" spans="1:18" s="11" customFormat="1" x14ac:dyDescent="0.2">
      <c r="A16" s="8" t="s">
        <v>38</v>
      </c>
      <c r="B16" s="9" t="s">
        <v>52</v>
      </c>
      <c r="C16" s="9" t="s">
        <v>41</v>
      </c>
      <c r="D16" s="9" t="s">
        <v>36</v>
      </c>
      <c r="E16" s="9">
        <v>19</v>
      </c>
      <c r="F16" s="9">
        <v>18</v>
      </c>
      <c r="G16" s="9">
        <v>0</v>
      </c>
      <c r="H16" s="10">
        <v>0.95</v>
      </c>
      <c r="I16" s="9">
        <v>1</v>
      </c>
      <c r="J16" s="10">
        <v>0.05</v>
      </c>
      <c r="K16" s="9">
        <v>0</v>
      </c>
      <c r="L16" s="10">
        <f>K16/E17</f>
        <v>0</v>
      </c>
      <c r="M16" s="9">
        <v>93</v>
      </c>
      <c r="N16" s="15">
        <v>0.79</v>
      </c>
    </row>
    <row r="17" spans="1:14" s="11" customFormat="1" x14ac:dyDescent="0.2">
      <c r="A17" s="8" t="s">
        <v>47</v>
      </c>
      <c r="B17" s="9" t="s">
        <v>52</v>
      </c>
      <c r="C17" s="9" t="s">
        <v>48</v>
      </c>
      <c r="D17" s="9" t="s">
        <v>36</v>
      </c>
      <c r="E17" s="9">
        <v>15</v>
      </c>
      <c r="F17" s="9">
        <v>15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v>0</v>
      </c>
      <c r="M17" s="9">
        <v>94</v>
      </c>
      <c r="N17" s="15">
        <v>0.6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67</v>
      </c>
      <c r="G23" s="17">
        <f>SUM(G14:G22)</f>
        <v>0</v>
      </c>
      <c r="H23" s="18">
        <v>0.96</v>
      </c>
      <c r="I23" s="17">
        <v>2</v>
      </c>
      <c r="J23" s="18">
        <v>0.04</v>
      </c>
      <c r="K23" s="17">
        <f>SUM(K14:K22)</f>
        <v>0</v>
      </c>
      <c r="L23" s="18">
        <f t="shared" ref="L23" si="0">K23/E23</f>
        <v>0</v>
      </c>
      <c r="M23" s="17">
        <f>AVERAGE(M14:M22)</f>
        <v>92.75</v>
      </c>
      <c r="N23" s="19">
        <f>AVERAGE(N14:N22)</f>
        <v>0.70250000000000001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51</v>
      </c>
      <c r="H32" s="24"/>
      <c r="I32" s="24"/>
      <c r="J32" s="24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38" t="s">
        <v>7</v>
      </c>
      <c r="J8" s="38"/>
      <c r="K8" s="38"/>
      <c r="L8" s="31" t="str">
        <f>'REPORTE FINAL'!L8</f>
        <v>FEBRERO - JUNIO 2025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LEGISLACION LABORAL</v>
      </c>
      <c r="B14" s="9" t="s">
        <v>30</v>
      </c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38" t="s">
        <v>7</v>
      </c>
      <c r="J8" s="38"/>
      <c r="K8" s="38"/>
      <c r="L8" s="31" t="str">
        <f>'REPORTE FINAL'!L8</f>
        <v>FEBRERO - JUNIO 2025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LEGISLACION LABORAL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LEGISLACION LABORAL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38" t="s">
        <v>7</v>
      </c>
      <c r="J8" s="38"/>
      <c r="K8" s="38"/>
      <c r="L8" s="31" t="str">
        <f>'REPORTE FINAL'!L8</f>
        <v>FEBRERO - JUNIO 2025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LEGISLACION LABORAL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LEGISLACION LABORAL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ana torres virgen</cp:lastModifiedBy>
  <cp:revision/>
  <cp:lastPrinted>2022-10-19T19:10:47Z</cp:lastPrinted>
  <dcterms:created xsi:type="dcterms:W3CDTF">2021-11-22T14:45:25Z</dcterms:created>
  <dcterms:modified xsi:type="dcterms:W3CDTF">2025-06-17T17:11:12Z</dcterms:modified>
  <cp:category/>
  <cp:contentStatus/>
</cp:coreProperties>
</file>