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SEM_FEB_JUL_2025\REPORTES_FEB_JUN_25\SGI\FINAL_JUNIO_25\"/>
    </mc:Choice>
  </mc:AlternateContent>
  <xr:revisionPtr revIDLastSave="0" documentId="13_ncr:1_{EC35102D-D01D-4ADF-9D9E-408A6ED3D84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1" i="5" l="1"/>
  <c r="M21" i="5"/>
  <c r="H21" i="5"/>
  <c r="I21" i="5"/>
  <c r="G21" i="5"/>
  <c r="F21" i="5"/>
  <c r="E21" i="5"/>
  <c r="H15" i="5" l="1"/>
  <c r="H16" i="5"/>
  <c r="H17" i="5"/>
  <c r="H18" i="5"/>
  <c r="H14" i="5"/>
  <c r="L21" i="4"/>
  <c r="J21" i="4"/>
  <c r="H21" i="4"/>
  <c r="L19" i="4"/>
  <c r="J19" i="4"/>
  <c r="H19" i="4"/>
  <c r="L22" i="4"/>
  <c r="J22" i="4"/>
  <c r="H22" i="4"/>
  <c r="L20" i="4"/>
  <c r="J20" i="4"/>
  <c r="H20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H15" i="3"/>
  <c r="H16" i="3"/>
  <c r="H17" i="3"/>
  <c r="H18" i="3"/>
  <c r="H19" i="3"/>
  <c r="H20" i="3"/>
  <c r="H21" i="3"/>
  <c r="J16" i="3"/>
  <c r="J21" i="3"/>
  <c r="L21" i="3"/>
  <c r="E23" i="3"/>
  <c r="L17" i="3"/>
  <c r="J17" i="3"/>
  <c r="L15" i="3"/>
  <c r="J15" i="3"/>
  <c r="N22" i="1"/>
  <c r="M22" i="1"/>
  <c r="I22" i="1"/>
  <c r="H22" i="1"/>
  <c r="F22" i="1"/>
  <c r="E22" i="1"/>
  <c r="E8" i="2" l="1"/>
  <c r="G22" i="1"/>
  <c r="L18" i="5"/>
  <c r="J18" i="5"/>
  <c r="L17" i="5"/>
  <c r="J17" i="5"/>
  <c r="L16" i="5"/>
  <c r="J16" i="5"/>
  <c r="L15" i="5"/>
  <c r="J15" i="5"/>
  <c r="L14" i="5"/>
  <c r="J14" i="5"/>
  <c r="L20" i="3"/>
  <c r="J20" i="3"/>
  <c r="L19" i="3"/>
  <c r="J19" i="3"/>
  <c r="L18" i="3"/>
  <c r="J18" i="3"/>
  <c r="L16" i="3"/>
  <c r="L14" i="3"/>
  <c r="J14" i="3"/>
  <c r="H14" i="3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H16" i="1"/>
  <c r="K21" i="5"/>
  <c r="N25" i="4"/>
  <c r="M25" i="4"/>
  <c r="K25" i="4"/>
  <c r="G25" i="4"/>
  <c r="F25" i="4"/>
  <c r="E25" i="4"/>
  <c r="N23" i="3"/>
  <c r="M23" i="3"/>
  <c r="K23" i="3"/>
  <c r="G23" i="3"/>
  <c r="F23" i="3"/>
  <c r="N22" i="2"/>
  <c r="M22" i="2"/>
  <c r="K22" i="2"/>
  <c r="G22" i="2"/>
  <c r="F22" i="2"/>
  <c r="E22" i="2"/>
  <c r="I25" i="4" l="1"/>
  <c r="J25" i="4" s="1"/>
  <c r="I23" i="3"/>
  <c r="J23" i="3" s="1"/>
  <c r="I22" i="2"/>
  <c r="J22" i="2" s="1"/>
  <c r="L22" i="2"/>
  <c r="L21" i="5"/>
  <c r="L25" i="4"/>
  <c r="L23" i="3"/>
  <c r="J21" i="5"/>
  <c r="H25" i="4"/>
  <c r="H23" i="3"/>
  <c r="H22" i="2"/>
  <c r="B30" i="5" l="1"/>
  <c r="B34" i="4"/>
  <c r="B32" i="3"/>
  <c r="B31" i="2"/>
  <c r="J18" i="1"/>
  <c r="L18" i="1"/>
  <c r="H18" i="1"/>
  <c r="J15" i="1" l="1"/>
  <c r="J17" i="1"/>
  <c r="J14" i="1"/>
  <c r="H14" i="1"/>
  <c r="H15" i="1"/>
  <c r="L15" i="1"/>
  <c r="J16" i="1"/>
  <c r="L16" i="1"/>
  <c r="H17" i="1"/>
  <c r="L17" i="1"/>
  <c r="K22" i="1"/>
  <c r="J22" i="1" s="1"/>
  <c r="L14" i="1"/>
  <c r="L22" i="1" l="1"/>
  <c r="B31" i="1" l="1"/>
</calcChain>
</file>

<file path=xl/sharedStrings.xml><?xml version="1.0" encoding="utf-8"?>
<sst xmlns="http://schemas.openxmlformats.org/spreadsheetml/2006/main" count="313" uniqueCount="56">
  <si>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</si>
  <si>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</si>
  <si>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</si>
  <si>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</si>
  <si>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</si>
  <si>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</si>
  <si>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</si>
  <si>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</si>
  <si>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</si>
  <si>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</si>
  <si>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</si>
  <si>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</si>
  <si>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</si>
  <si>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</si>
  <si>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</si>
  <si>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</si>
  <si>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</si>
  <si>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</si>
  <si>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</si>
  <si>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</si>
  <si>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</si>
  <si>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</si>
  <si>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</si>
  <si>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</si>
  <si>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</si>
  <si>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</si>
  <si>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</si>
  <si>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</si>
  <si>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</si>
  <si>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 xml:space="preserve"> -</t>
  </si>
  <si>
    <t>ISIC</t>
  </si>
  <si>
    <t>PROFESOR(A):</t>
  </si>
  <si>
    <t>1°</t>
  </si>
  <si>
    <t>M.T.I. MONTSERRAT MASDEFIOL SUÁREZ</t>
  </si>
  <si>
    <t>ISC. DIEGO DE JESÚS VELÁZQUEZ LUCHO</t>
  </si>
  <si>
    <t>FINAL</t>
  </si>
  <si>
    <t>2°</t>
  </si>
  <si>
    <t>3°</t>
  </si>
  <si>
    <t>4°</t>
  </si>
  <si>
    <t>PROGRAMACIÓN ORIENTADA A OBJETOS</t>
  </si>
  <si>
    <t>204A</t>
  </si>
  <si>
    <t>INGENIERÍA DE SOFTWARE</t>
  </si>
  <si>
    <t>204B</t>
  </si>
  <si>
    <t>604A</t>
  </si>
  <si>
    <t>604B</t>
  </si>
  <si>
    <t>ANÁLISIS Y DISEÑO DE LOS PROCESOS DE NEGOCIOS</t>
  </si>
  <si>
    <t>FEB. - JUN. 25</t>
  </si>
  <si>
    <t>804 IN</t>
  </si>
  <si>
    <t>S/E</t>
  </si>
  <si>
    <t>T</t>
  </si>
  <si>
    <t>II</t>
  </si>
  <si>
    <t xml:space="preserve">I 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</si>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</sst>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topLeftCell="E10" zoomScale="60" zoomScaleNormal="60" workbookViewId="0">
      <selection activeCell="N22" sqref="N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5" width="11.453125" customWidth="1"/>
  </cols>
  <sheetData>
    <row r="1" spans="1:25" ht="62.25" customHeight="1" x14ac:dyDescent="0.3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31" t="s">
        <v>3</v>
      </c>
      <c r="B6" s="30"/>
      <c r="C6" s="30"/>
      <c r="D6" s="30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4" t="s">
        <v>5</v>
      </c>
      <c r="B8" s="32" t="s">
        <v>32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39" t="s">
        <v>8</v>
      </c>
      <c r="J8" s="30"/>
      <c r="K8" s="30"/>
      <c r="L8" s="32" t="s">
        <v>46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4" t="s">
        <v>31</v>
      </c>
      <c r="B10" s="32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0" customHeight="1" x14ac:dyDescent="0.35">
      <c r="A14" s="18" t="s">
        <v>39</v>
      </c>
      <c r="B14" s="9" t="s">
        <v>21</v>
      </c>
      <c r="C14" s="9" t="s">
        <v>40</v>
      </c>
      <c r="D14" s="9" t="s">
        <v>30</v>
      </c>
      <c r="E14" s="9">
        <v>24</v>
      </c>
      <c r="F14" s="9">
        <v>16</v>
      </c>
      <c r="G14" s="9"/>
      <c r="H14" s="20">
        <f>F14/E14</f>
        <v>0.66666666666666663</v>
      </c>
      <c r="I14" s="21">
        <v>8</v>
      </c>
      <c r="J14" s="20">
        <f t="shared" ref="J14" si="0">I14/E14</f>
        <v>0.33333333333333331</v>
      </c>
      <c r="K14" s="21">
        <v>0</v>
      </c>
      <c r="L14" s="20">
        <f t="shared" ref="L14" si="1">K14/E14</f>
        <v>0</v>
      </c>
      <c r="M14" s="9">
        <v>51</v>
      </c>
      <c r="N14" s="11">
        <v>0.67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5">
      <c r="A15" s="18" t="s">
        <v>39</v>
      </c>
      <c r="B15" s="9" t="s">
        <v>21</v>
      </c>
      <c r="C15" s="9" t="s">
        <v>42</v>
      </c>
      <c r="D15" s="9" t="s">
        <v>30</v>
      </c>
      <c r="E15" s="9">
        <v>15</v>
      </c>
      <c r="F15" s="9">
        <v>9</v>
      </c>
      <c r="G15" s="9"/>
      <c r="H15" s="20">
        <f t="shared" ref="H15:H18" si="2">F15/E15</f>
        <v>0.6</v>
      </c>
      <c r="I15" s="21">
        <v>6</v>
      </c>
      <c r="J15" s="20">
        <f t="shared" ref="J15:J17" si="3">I15/E15</f>
        <v>0.4</v>
      </c>
      <c r="K15" s="21">
        <v>0</v>
      </c>
      <c r="L15" s="20">
        <f t="shared" ref="L15:L17" si="4">K15/E15</f>
        <v>0</v>
      </c>
      <c r="M15" s="9">
        <v>47</v>
      </c>
      <c r="N15" s="11">
        <v>0.6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23" customHeight="1" x14ac:dyDescent="0.35">
      <c r="A16" s="18" t="s">
        <v>41</v>
      </c>
      <c r="B16" s="9" t="s">
        <v>48</v>
      </c>
      <c r="C16" s="9" t="s">
        <v>43</v>
      </c>
      <c r="D16" s="9" t="s">
        <v>30</v>
      </c>
      <c r="E16" s="9">
        <v>28</v>
      </c>
      <c r="F16" s="9">
        <v>0</v>
      </c>
      <c r="G16" s="9"/>
      <c r="H16" s="20">
        <f>F16/E16</f>
        <v>0</v>
      </c>
      <c r="I16" s="21">
        <v>0</v>
      </c>
      <c r="J16" s="20">
        <f t="shared" si="3"/>
        <v>0</v>
      </c>
      <c r="K16" s="21">
        <v>0</v>
      </c>
      <c r="L16" s="20">
        <f t="shared" si="4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23" customHeight="1" x14ac:dyDescent="0.35">
      <c r="A17" s="18" t="s">
        <v>41</v>
      </c>
      <c r="B17" s="9" t="s">
        <v>48</v>
      </c>
      <c r="C17" s="9" t="s">
        <v>44</v>
      </c>
      <c r="D17" s="9" t="s">
        <v>30</v>
      </c>
      <c r="E17" s="9">
        <v>14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35.5" customHeight="1" x14ac:dyDescent="0.35">
      <c r="A18" s="18" t="s">
        <v>45</v>
      </c>
      <c r="B18" s="9" t="s">
        <v>21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ref="J18" si="5">I18/E18</f>
        <v>7.1428571428571425E-2</v>
      </c>
      <c r="K18" s="21">
        <v>0</v>
      </c>
      <c r="L18" s="20">
        <f t="shared" ref="L18" si="6">K18/E18</f>
        <v>0</v>
      </c>
      <c r="M18" s="9">
        <v>74</v>
      </c>
      <c r="N18" s="11">
        <v>0.93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8.5" customHeight="1" x14ac:dyDescent="0.35">
      <c r="A19" s="24"/>
      <c r="B19" s="9"/>
      <c r="C19" s="9"/>
      <c r="D19" s="9"/>
      <c r="E19" s="9"/>
      <c r="F19" s="9"/>
      <c r="G19" s="9"/>
      <c r="H19" s="20"/>
      <c r="I19" s="21"/>
      <c r="J19" s="20"/>
      <c r="K19" s="21"/>
      <c r="L19" s="2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2.75" customHeight="1" x14ac:dyDescent="0.35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>SUM(F14:F21)</f>
        <v>38</v>
      </c>
      <c r="G22" s="15">
        <f>SUM(G14:G21)</f>
        <v>0</v>
      </c>
      <c r="H22" s="22">
        <f>SUM(F22:G22)/E22</f>
        <v>0.4</v>
      </c>
      <c r="I22" s="19">
        <f>(E22-SUM(F22:G22))-K22</f>
        <v>57</v>
      </c>
      <c r="J22" s="22">
        <f>I22/E22</f>
        <v>0.6</v>
      </c>
      <c r="K22" s="19">
        <f>SUM(K14:K21)</f>
        <v>0</v>
      </c>
      <c r="L22" s="22">
        <f>K22/E22</f>
        <v>0</v>
      </c>
      <c r="M22" s="19">
        <f>AVERAGE(M14:M21)</f>
        <v>34.4</v>
      </c>
      <c r="N22" s="23">
        <f>AVERAGE(N14:N21)</f>
        <v>0.44000000000000006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0" customHeight="1" x14ac:dyDescent="0.35">
      <c r="A24" s="48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49" t="s">
        <v>26</v>
      </c>
      <c r="C27" s="30"/>
      <c r="D27" s="30"/>
      <c r="E27" s="1"/>
      <c r="F27" s="1"/>
      <c r="G27" s="29" t="s">
        <v>27</v>
      </c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62.25" customHeight="1" x14ac:dyDescent="0.35">
      <c r="A28" s="1"/>
      <c r="B28" s="50"/>
      <c r="C28" s="33"/>
      <c r="D28" s="33"/>
      <c r="E28" s="1"/>
      <c r="F28" s="1"/>
      <c r="G28" s="32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hidden="1" customHeight="1" x14ac:dyDescent="0.35">
      <c r="A29" s="51" t="s">
        <v>28</v>
      </c>
      <c r="B29" s="30"/>
      <c r="C29" s="7"/>
      <c r="D29" s="1"/>
      <c r="E29" s="51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45" customHeight="1" x14ac:dyDescent="0.35">
      <c r="A31" s="1"/>
      <c r="B31" s="45" t="str">
        <f>B10</f>
        <v>M.T.I. MONTSERRAT MASDEFIOL SUÁREZ</v>
      </c>
      <c r="C31" s="46"/>
      <c r="D31" s="46"/>
      <c r="E31" s="17"/>
      <c r="F31" s="17"/>
      <c r="G31" s="45" t="s">
        <v>34</v>
      </c>
      <c r="H31" s="47"/>
      <c r="I31" s="47"/>
      <c r="J31" s="4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</sheetData>
  <sheetProtection selectLockedCells="1" selectUnlockedCells="1"/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4"/>
  <sheetViews>
    <sheetView topLeftCell="H7" zoomScale="60" zoomScaleNormal="60" workbookViewId="0">
      <selection activeCell="O24" sqref="O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1" t="s">
        <v>3</v>
      </c>
      <c r="B6" s="30"/>
      <c r="C6" s="30"/>
      <c r="D6" s="30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2" t="s">
        <v>36</v>
      </c>
      <c r="C8" s="33"/>
      <c r="D8" s="5" t="s">
        <v>6</v>
      </c>
      <c r="E8" s="6">
        <f>'1'!E8</f>
        <v>5</v>
      </c>
      <c r="F8" s="1"/>
      <c r="G8" s="4" t="s">
        <v>7</v>
      </c>
      <c r="H8" s="6">
        <v>3</v>
      </c>
      <c r="I8" s="39" t="s">
        <v>8</v>
      </c>
      <c r="J8" s="30"/>
      <c r="K8" s="30"/>
      <c r="L8" s="32" t="s">
        <v>46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2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50</v>
      </c>
      <c r="C14" s="9" t="s">
        <v>40</v>
      </c>
      <c r="D14" s="9" t="s">
        <v>30</v>
      </c>
      <c r="E14" s="9">
        <v>24</v>
      </c>
      <c r="F14" s="9">
        <v>19</v>
      </c>
      <c r="G14" s="9"/>
      <c r="H14" s="20">
        <f>F14/E14</f>
        <v>0.79166666666666663</v>
      </c>
      <c r="I14" s="21">
        <v>5</v>
      </c>
      <c r="J14" s="20">
        <f t="shared" ref="J14:J18" si="0">I14/E14</f>
        <v>0.20833333333333334</v>
      </c>
      <c r="K14" s="21">
        <v>0</v>
      </c>
      <c r="L14" s="20">
        <f t="shared" ref="L14:L18" si="1">K14/E14</f>
        <v>0</v>
      </c>
      <c r="M14" s="9">
        <v>63</v>
      </c>
      <c r="N14" s="11">
        <v>0.79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50</v>
      </c>
      <c r="C15" s="9" t="s">
        <v>42</v>
      </c>
      <c r="D15" s="9" t="s">
        <v>30</v>
      </c>
      <c r="E15" s="9">
        <v>15</v>
      </c>
      <c r="F15" s="9">
        <v>12</v>
      </c>
      <c r="G15" s="9"/>
      <c r="H15" s="20">
        <f t="shared" ref="H15:H18" si="2">F15/E15</f>
        <v>0.8</v>
      </c>
      <c r="I15" s="21">
        <v>3</v>
      </c>
      <c r="J15" s="20">
        <f t="shared" si="0"/>
        <v>0.2</v>
      </c>
      <c r="K15" s="21">
        <v>0</v>
      </c>
      <c r="L15" s="20">
        <f t="shared" si="1"/>
        <v>0</v>
      </c>
      <c r="M15" s="9">
        <v>63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51</v>
      </c>
      <c r="C16" s="9" t="s">
        <v>43</v>
      </c>
      <c r="D16" s="9" t="s">
        <v>30</v>
      </c>
      <c r="E16" s="9">
        <v>28</v>
      </c>
      <c r="F16" s="9">
        <v>26</v>
      </c>
      <c r="G16" s="9"/>
      <c r="H16" s="20">
        <f>F16/E16</f>
        <v>0.9285714285714286</v>
      </c>
      <c r="I16" s="21">
        <v>2</v>
      </c>
      <c r="J16" s="20">
        <f t="shared" si="0"/>
        <v>7.1428571428571425E-2</v>
      </c>
      <c r="K16" s="21">
        <v>0</v>
      </c>
      <c r="L16" s="20">
        <f t="shared" si="1"/>
        <v>0</v>
      </c>
      <c r="M16" s="9">
        <v>76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21</v>
      </c>
      <c r="C17" s="9" t="s">
        <v>44</v>
      </c>
      <c r="D17" s="9" t="s">
        <v>30</v>
      </c>
      <c r="E17" s="9">
        <v>14</v>
      </c>
      <c r="F17" s="9">
        <v>14</v>
      </c>
      <c r="G17" s="9"/>
      <c r="H17" s="20">
        <f t="shared" si="2"/>
        <v>1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78</v>
      </c>
      <c r="N17" s="11">
        <v>0.43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1.5" customHeight="1" x14ac:dyDescent="0.35">
      <c r="A18" s="18" t="s">
        <v>45</v>
      </c>
      <c r="B18" s="9" t="s">
        <v>50</v>
      </c>
      <c r="C18" s="9" t="s">
        <v>47</v>
      </c>
      <c r="D18" s="9" t="s">
        <v>30</v>
      </c>
      <c r="E18" s="9">
        <v>14</v>
      </c>
      <c r="F18" s="9">
        <v>13</v>
      </c>
      <c r="G18" s="9"/>
      <c r="H18" s="20">
        <f t="shared" si="2"/>
        <v>0.9285714285714286</v>
      </c>
      <c r="I18" s="21">
        <v>1</v>
      </c>
      <c r="J18" s="20">
        <f t="shared" si="0"/>
        <v>7.1428571428571425E-2</v>
      </c>
      <c r="K18" s="21">
        <v>0</v>
      </c>
      <c r="L18" s="20">
        <f t="shared" si="1"/>
        <v>0</v>
      </c>
      <c r="M18" s="9">
        <v>74</v>
      </c>
      <c r="N18" s="11">
        <v>0.71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6.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thickBot="1" x14ac:dyDescent="0.4">
      <c r="A22" s="14" t="s">
        <v>24</v>
      </c>
      <c r="B22" s="15" t="s">
        <v>29</v>
      </c>
      <c r="C22" s="15" t="s">
        <v>29</v>
      </c>
      <c r="D22" s="15" t="s">
        <v>29</v>
      </c>
      <c r="E22" s="15">
        <f>SUM(E14:E21)</f>
        <v>95</v>
      </c>
      <c r="F22" s="15">
        <f t="shared" ref="F22:G22" si="3">SUM(F14:F21)</f>
        <v>84</v>
      </c>
      <c r="G22" s="15">
        <f t="shared" si="3"/>
        <v>0</v>
      </c>
      <c r="H22" s="22">
        <f>SUM(F22:G22)/E22</f>
        <v>0.88421052631578945</v>
      </c>
      <c r="I22" s="19">
        <f>(E22-SUM(F22:G22))-K22</f>
        <v>11</v>
      </c>
      <c r="J22" s="22">
        <f>I22/E22</f>
        <v>0.11578947368421053</v>
      </c>
      <c r="K22" s="19">
        <f>SUM(K14:K21)</f>
        <v>0</v>
      </c>
      <c r="L22" s="22">
        <f>K22/E22</f>
        <v>0</v>
      </c>
      <c r="M22" s="19">
        <f>AVERAGE(M14:M21)</f>
        <v>70.8</v>
      </c>
      <c r="N22" s="23">
        <f>AVERAGE(N14:N21)</f>
        <v>0.71000000000000008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0" customHeight="1" x14ac:dyDescent="0.35">
      <c r="A24" s="48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49" t="s">
        <v>26</v>
      </c>
      <c r="C27" s="30"/>
      <c r="D27" s="30"/>
      <c r="E27" s="1"/>
      <c r="F27" s="1"/>
      <c r="G27" s="29" t="s">
        <v>27</v>
      </c>
      <c r="H27" s="30"/>
      <c r="I27" s="30"/>
      <c r="J27" s="3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62.25" customHeight="1" x14ac:dyDescent="0.35">
      <c r="A28" s="1"/>
      <c r="B28" s="50"/>
      <c r="C28" s="33"/>
      <c r="D28" s="33"/>
      <c r="E28" s="1"/>
      <c r="F28" s="1"/>
      <c r="G28" s="32"/>
      <c r="H28" s="33"/>
      <c r="I28" s="33"/>
      <c r="J28" s="3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51" t="s">
        <v>28</v>
      </c>
      <c r="B29" s="30"/>
      <c r="C29" s="7"/>
      <c r="D29" s="1"/>
      <c r="E29" s="51"/>
      <c r="F29" s="30"/>
      <c r="G29" s="30"/>
      <c r="H29" s="3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5" customHeight="1" x14ac:dyDescent="0.35">
      <c r="A31" s="1"/>
      <c r="B31" s="45" t="str">
        <f>B10</f>
        <v>M.T.I. MONTSERRAT MASDEFIOL SUÁREZ</v>
      </c>
      <c r="C31" s="46"/>
      <c r="D31" s="46"/>
      <c r="E31" s="17"/>
      <c r="F31" s="17"/>
      <c r="G31" s="45" t="s">
        <v>34</v>
      </c>
      <c r="H31" s="47"/>
      <c r="I31" s="47"/>
      <c r="J31" s="4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31">
    <mergeCell ref="B31:D31"/>
    <mergeCell ref="G31:J31"/>
    <mergeCell ref="A12:A13"/>
    <mergeCell ref="B12:B13"/>
    <mergeCell ref="C12:C13"/>
    <mergeCell ref="D12:D13"/>
    <mergeCell ref="E12:E13"/>
    <mergeCell ref="A24:N24"/>
    <mergeCell ref="B27:D27"/>
    <mergeCell ref="G27:J27"/>
    <mergeCell ref="A29:B29"/>
    <mergeCell ref="E29:H29"/>
    <mergeCell ref="B28:D28"/>
    <mergeCell ref="G28:J28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topLeftCell="A23" zoomScale="60" zoomScaleNormal="60" workbookViewId="0">
      <selection activeCell="B32" sqref="B32:D3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1" t="s">
        <v>3</v>
      </c>
      <c r="B6" s="30"/>
      <c r="C6" s="30"/>
      <c r="D6" s="30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2" t="s">
        <v>37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39" t="s">
        <v>8</v>
      </c>
      <c r="J8" s="30"/>
      <c r="K8" s="30"/>
      <c r="L8" s="32" t="s">
        <v>46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2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52</v>
      </c>
      <c r="C14" s="9" t="s">
        <v>40</v>
      </c>
      <c r="D14" s="9" t="s">
        <v>30</v>
      </c>
      <c r="E14" s="9">
        <v>24</v>
      </c>
      <c r="F14" s="9">
        <v>17</v>
      </c>
      <c r="G14" s="9"/>
      <c r="H14" s="20">
        <f>F14/E14</f>
        <v>0.70833333333333337</v>
      </c>
      <c r="I14" s="21">
        <v>7</v>
      </c>
      <c r="J14" s="20">
        <f t="shared" ref="J14:J20" si="0">I14/E14</f>
        <v>0.29166666666666669</v>
      </c>
      <c r="K14" s="21">
        <v>0</v>
      </c>
      <c r="L14" s="20">
        <f t="shared" ref="L14:L20" si="1">K14/E14</f>
        <v>0</v>
      </c>
      <c r="M14" s="9">
        <v>59</v>
      </c>
      <c r="N14" s="11">
        <v>0.71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6" customFormat="1" ht="30" customHeight="1" x14ac:dyDescent="0.35">
      <c r="A15" s="18" t="s">
        <v>39</v>
      </c>
      <c r="B15" s="9" t="s">
        <v>53</v>
      </c>
      <c r="C15" s="9" t="s">
        <v>40</v>
      </c>
      <c r="D15" s="9" t="s">
        <v>30</v>
      </c>
      <c r="E15" s="9">
        <v>24</v>
      </c>
      <c r="F15" s="9">
        <v>18</v>
      </c>
      <c r="G15" s="9"/>
      <c r="H15" s="20">
        <f t="shared" ref="H15:H21" si="2">F15/E15</f>
        <v>0.75</v>
      </c>
      <c r="I15" s="21">
        <v>6</v>
      </c>
      <c r="J15" s="20">
        <f t="shared" ref="J15" si="3">I15/E15</f>
        <v>0.25</v>
      </c>
      <c r="K15" s="21">
        <v>0</v>
      </c>
      <c r="L15" s="20">
        <f t="shared" ref="L15" si="4">K15/E15</f>
        <v>0</v>
      </c>
      <c r="M15" s="9">
        <v>64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39</v>
      </c>
      <c r="B16" s="9" t="s">
        <v>52</v>
      </c>
      <c r="C16" s="9" t="s">
        <v>42</v>
      </c>
      <c r="D16" s="9" t="s">
        <v>30</v>
      </c>
      <c r="E16" s="9">
        <v>15</v>
      </c>
      <c r="F16" s="9">
        <v>9</v>
      </c>
      <c r="G16" s="9"/>
      <c r="H16" s="20">
        <f t="shared" si="2"/>
        <v>0.6</v>
      </c>
      <c r="I16" s="21">
        <v>6</v>
      </c>
      <c r="J16" s="20">
        <f>I16/E16</f>
        <v>0.4</v>
      </c>
      <c r="K16" s="21">
        <v>0</v>
      </c>
      <c r="L16" s="20">
        <f t="shared" si="1"/>
        <v>0</v>
      </c>
      <c r="M16" s="9">
        <v>49</v>
      </c>
      <c r="N16" s="11">
        <v>0.6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6" customFormat="1" ht="30" customHeight="1" x14ac:dyDescent="0.35">
      <c r="A17" s="18" t="s">
        <v>39</v>
      </c>
      <c r="B17" s="9" t="s">
        <v>53</v>
      </c>
      <c r="C17" s="9" t="s">
        <v>42</v>
      </c>
      <c r="D17" s="9" t="s">
        <v>30</v>
      </c>
      <c r="E17" s="9">
        <v>15</v>
      </c>
      <c r="F17" s="9">
        <v>12</v>
      </c>
      <c r="G17" s="9"/>
      <c r="H17" s="20">
        <f t="shared" si="2"/>
        <v>0.8</v>
      </c>
      <c r="I17" s="21">
        <v>3</v>
      </c>
      <c r="J17" s="20">
        <f t="shared" ref="J17" si="5">I17/E17</f>
        <v>0.2</v>
      </c>
      <c r="K17" s="21">
        <v>0</v>
      </c>
      <c r="L17" s="20">
        <f t="shared" ref="L17" si="6">K17/E17</f>
        <v>0</v>
      </c>
      <c r="M17" s="9">
        <v>65</v>
      </c>
      <c r="N17" s="11">
        <v>0.8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3" customHeight="1" x14ac:dyDescent="0.35">
      <c r="A18" s="18" t="s">
        <v>41</v>
      </c>
      <c r="B18" s="9" t="s">
        <v>50</v>
      </c>
      <c r="C18" s="9" t="s">
        <v>43</v>
      </c>
      <c r="D18" s="9" t="s">
        <v>30</v>
      </c>
      <c r="E18" s="9">
        <v>28</v>
      </c>
      <c r="F18" s="9">
        <v>27</v>
      </c>
      <c r="G18" s="9"/>
      <c r="H18" s="20">
        <f t="shared" si="2"/>
        <v>0.9642857142857143</v>
      </c>
      <c r="I18" s="21">
        <v>1</v>
      </c>
      <c r="J18" s="20">
        <f t="shared" si="0"/>
        <v>3.5714285714285712E-2</v>
      </c>
      <c r="K18" s="21">
        <v>0</v>
      </c>
      <c r="L18" s="20">
        <f t="shared" si="1"/>
        <v>0</v>
      </c>
      <c r="M18" s="9">
        <v>80</v>
      </c>
      <c r="N18" s="11">
        <v>0.61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23" customHeight="1" x14ac:dyDescent="0.35">
      <c r="A19" s="18" t="s">
        <v>41</v>
      </c>
      <c r="B19" s="9" t="s">
        <v>50</v>
      </c>
      <c r="C19" s="9" t="s">
        <v>44</v>
      </c>
      <c r="D19" s="9" t="s">
        <v>30</v>
      </c>
      <c r="E19" s="9">
        <v>14</v>
      </c>
      <c r="F19" s="9">
        <v>8</v>
      </c>
      <c r="G19" s="9"/>
      <c r="H19" s="20">
        <f t="shared" si="2"/>
        <v>0.5714285714285714</v>
      </c>
      <c r="I19" s="21">
        <v>6</v>
      </c>
      <c r="J19" s="20">
        <f t="shared" si="0"/>
        <v>0.42857142857142855</v>
      </c>
      <c r="K19" s="21">
        <v>0</v>
      </c>
      <c r="L19" s="20">
        <f t="shared" si="1"/>
        <v>0</v>
      </c>
      <c r="M19" s="9">
        <v>43</v>
      </c>
      <c r="N19" s="11">
        <v>0.56999999999999995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0.5" customHeight="1" x14ac:dyDescent="0.35">
      <c r="A20" s="18" t="s">
        <v>45</v>
      </c>
      <c r="B20" s="9" t="s">
        <v>52</v>
      </c>
      <c r="C20" s="9" t="s">
        <v>47</v>
      </c>
      <c r="D20" s="9" t="s">
        <v>30</v>
      </c>
      <c r="E20" s="9">
        <v>14</v>
      </c>
      <c r="F20" s="9">
        <v>14</v>
      </c>
      <c r="G20" s="9"/>
      <c r="H20" s="20">
        <f t="shared" si="2"/>
        <v>1</v>
      </c>
      <c r="I20" s="21">
        <v>0</v>
      </c>
      <c r="J20" s="20">
        <f t="shared" si="0"/>
        <v>0</v>
      </c>
      <c r="K20" s="21">
        <v>0</v>
      </c>
      <c r="L20" s="20">
        <f t="shared" si="1"/>
        <v>0</v>
      </c>
      <c r="M20" s="9">
        <v>87</v>
      </c>
      <c r="N20" s="11">
        <v>0.71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5" customHeight="1" x14ac:dyDescent="0.35">
      <c r="A21" s="18" t="s">
        <v>45</v>
      </c>
      <c r="B21" s="9" t="s">
        <v>53</v>
      </c>
      <c r="C21" s="9" t="s">
        <v>47</v>
      </c>
      <c r="D21" s="9" t="s">
        <v>30</v>
      </c>
      <c r="E21" s="9">
        <v>14</v>
      </c>
      <c r="F21" s="9">
        <v>14</v>
      </c>
      <c r="G21" s="9"/>
      <c r="H21" s="20">
        <f t="shared" si="2"/>
        <v>1</v>
      </c>
      <c r="I21" s="21">
        <v>0</v>
      </c>
      <c r="J21" s="20">
        <f t="shared" ref="J21" si="7">I21/E21</f>
        <v>0</v>
      </c>
      <c r="K21" s="21">
        <v>0</v>
      </c>
      <c r="L21" s="20">
        <f t="shared" ref="L21" si="8">K21/E21</f>
        <v>0</v>
      </c>
      <c r="M21" s="9">
        <v>80</v>
      </c>
      <c r="N21" s="11">
        <v>0.43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6.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thickBot="1" x14ac:dyDescent="0.4">
      <c r="A23" s="14" t="s">
        <v>24</v>
      </c>
      <c r="B23" s="15" t="s">
        <v>29</v>
      </c>
      <c r="C23" s="15" t="s">
        <v>29</v>
      </c>
      <c r="D23" s="15" t="s">
        <v>29</v>
      </c>
      <c r="E23" s="15">
        <f>SUM(E14:E22)</f>
        <v>148</v>
      </c>
      <c r="F23" s="15">
        <f>SUM(F14:F22)</f>
        <v>119</v>
      </c>
      <c r="G23" s="15">
        <f>SUM(G14:G22)</f>
        <v>0</v>
      </c>
      <c r="H23" s="22">
        <f>SUM(F23:G23)/E23</f>
        <v>0.80405405405405406</v>
      </c>
      <c r="I23" s="19">
        <f>(E23-SUM(F23:G23))-K23</f>
        <v>29</v>
      </c>
      <c r="J23" s="22">
        <f>I23/E23</f>
        <v>0.19594594594594594</v>
      </c>
      <c r="K23" s="19">
        <f>SUM(K14:K22)</f>
        <v>0</v>
      </c>
      <c r="L23" s="22">
        <f>K23/E23</f>
        <v>0</v>
      </c>
      <c r="M23" s="19">
        <f>AVERAGE(M14:M22)</f>
        <v>65.875</v>
      </c>
      <c r="N23" s="23">
        <f>AVERAGE(N14:N22)</f>
        <v>0.64749999999999996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0" customHeight="1" x14ac:dyDescent="0.35">
      <c r="A25" s="48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6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49" t="s">
        <v>26</v>
      </c>
      <c r="C28" s="30"/>
      <c r="D28" s="30"/>
      <c r="E28" s="1"/>
      <c r="F28" s="1"/>
      <c r="G28" s="29" t="s">
        <v>27</v>
      </c>
      <c r="H28" s="30"/>
      <c r="I28" s="30"/>
      <c r="J28" s="3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62.25" customHeight="1" x14ac:dyDescent="0.35">
      <c r="A29" s="1"/>
      <c r="B29" s="50"/>
      <c r="C29" s="33"/>
      <c r="D29" s="33"/>
      <c r="E29" s="1"/>
      <c r="F29" s="1"/>
      <c r="G29" s="32"/>
      <c r="H29" s="33"/>
      <c r="I29" s="33"/>
      <c r="J29" s="3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hidden="1" customHeight="1" x14ac:dyDescent="0.35">
      <c r="A30" s="51" t="s">
        <v>28</v>
      </c>
      <c r="B30" s="30"/>
      <c r="C30" s="7"/>
      <c r="D30" s="1"/>
      <c r="E30" s="51"/>
      <c r="F30" s="30"/>
      <c r="G30" s="30"/>
      <c r="H30" s="3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5" customHeight="1" x14ac:dyDescent="0.35">
      <c r="A32" s="1"/>
      <c r="B32" s="45" t="str">
        <f>B10</f>
        <v>M.T.I. MONTSERRAT MASDEFIOL SUÁREZ</v>
      </c>
      <c r="C32" s="46"/>
      <c r="D32" s="46"/>
      <c r="E32" s="17"/>
      <c r="F32" s="17"/>
      <c r="G32" s="45" t="s">
        <v>34</v>
      </c>
      <c r="H32" s="47"/>
      <c r="I32" s="47"/>
      <c r="J32" s="4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1">
    <mergeCell ref="B32:D32"/>
    <mergeCell ref="G32:J32"/>
    <mergeCell ref="A12:A13"/>
    <mergeCell ref="B12:B13"/>
    <mergeCell ref="C12:C13"/>
    <mergeCell ref="D12:D13"/>
    <mergeCell ref="E12:E13"/>
    <mergeCell ref="A25:N25"/>
    <mergeCell ref="B28:D28"/>
    <mergeCell ref="G28:J28"/>
    <mergeCell ref="A30:B30"/>
    <mergeCell ref="E30:H30"/>
    <mergeCell ref="B29:D29"/>
    <mergeCell ref="G29:J29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opLeftCell="A22" zoomScale="60" zoomScaleNormal="60" workbookViewId="0">
      <selection activeCell="B34" sqref="B34:D3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1" t="s">
        <v>3</v>
      </c>
      <c r="B6" s="30"/>
      <c r="C6" s="30"/>
      <c r="D6" s="30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2" t="s">
        <v>38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39" t="s">
        <v>8</v>
      </c>
      <c r="J8" s="30"/>
      <c r="K8" s="30"/>
      <c r="L8" s="32" t="s">
        <v>46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2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5" customHeight="1" x14ac:dyDescent="0.35">
      <c r="A14" s="18" t="s">
        <v>39</v>
      </c>
      <c r="B14" s="9" t="s">
        <v>54</v>
      </c>
      <c r="C14" s="9" t="s">
        <v>40</v>
      </c>
      <c r="D14" s="9" t="s">
        <v>30</v>
      </c>
      <c r="E14" s="9">
        <v>24</v>
      </c>
      <c r="F14" s="9">
        <v>17</v>
      </c>
      <c r="G14" s="9"/>
      <c r="H14" s="20">
        <f>F14/E14</f>
        <v>0.70833333333333337</v>
      </c>
      <c r="I14" s="21">
        <v>7</v>
      </c>
      <c r="J14" s="20">
        <f t="shared" ref="J14:J22" si="0">I14/E14</f>
        <v>0.29166666666666669</v>
      </c>
      <c r="K14" s="21">
        <v>0</v>
      </c>
      <c r="L14" s="20">
        <f t="shared" ref="L14:L22" si="1">K14/E14</f>
        <v>0</v>
      </c>
      <c r="M14" s="9">
        <v>63</v>
      </c>
      <c r="N14" s="11">
        <v>0.71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9.5" customHeight="1" x14ac:dyDescent="0.35">
      <c r="A15" s="18" t="s">
        <v>39</v>
      </c>
      <c r="B15" s="9" t="s">
        <v>55</v>
      </c>
      <c r="C15" s="9" t="s">
        <v>40</v>
      </c>
      <c r="D15" s="9" t="s">
        <v>30</v>
      </c>
      <c r="E15" s="9">
        <v>24</v>
      </c>
      <c r="F15" s="9">
        <v>18</v>
      </c>
      <c r="G15" s="9"/>
      <c r="H15" s="20">
        <f t="shared" ref="H15:H22" si="2">F15/E15</f>
        <v>0.75</v>
      </c>
      <c r="I15" s="21">
        <v>6</v>
      </c>
      <c r="J15" s="20">
        <f t="shared" si="0"/>
        <v>0.25</v>
      </c>
      <c r="K15" s="21">
        <v>0</v>
      </c>
      <c r="L15" s="20">
        <f t="shared" si="1"/>
        <v>0</v>
      </c>
      <c r="M15" s="9">
        <v>66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39</v>
      </c>
      <c r="B16" s="9" t="s">
        <v>54</v>
      </c>
      <c r="C16" s="9" t="s">
        <v>42</v>
      </c>
      <c r="D16" s="9" t="s">
        <v>30</v>
      </c>
      <c r="E16" s="9">
        <v>15</v>
      </c>
      <c r="F16" s="9">
        <v>8</v>
      </c>
      <c r="G16" s="9"/>
      <c r="H16" s="20">
        <f t="shared" si="2"/>
        <v>0.53333333333333333</v>
      </c>
      <c r="I16" s="21">
        <v>7</v>
      </c>
      <c r="J16" s="20">
        <f>I16/E16</f>
        <v>0.46666666666666667</v>
      </c>
      <c r="K16" s="21">
        <v>0</v>
      </c>
      <c r="L16" s="20">
        <f t="shared" si="1"/>
        <v>0</v>
      </c>
      <c r="M16" s="9">
        <v>45</v>
      </c>
      <c r="N16" s="11">
        <v>0.53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39</v>
      </c>
      <c r="B17" s="9" t="s">
        <v>55</v>
      </c>
      <c r="C17" s="9" t="s">
        <v>42</v>
      </c>
      <c r="D17" s="9" t="s">
        <v>30</v>
      </c>
      <c r="E17" s="9">
        <v>15</v>
      </c>
      <c r="F17" s="9">
        <v>11</v>
      </c>
      <c r="G17" s="9"/>
      <c r="H17" s="20">
        <f t="shared" si="2"/>
        <v>0.73333333333333328</v>
      </c>
      <c r="I17" s="21">
        <v>4</v>
      </c>
      <c r="J17" s="20">
        <f t="shared" ref="J17" si="3">I17/E17</f>
        <v>0.26666666666666666</v>
      </c>
      <c r="K17" s="21">
        <v>0</v>
      </c>
      <c r="L17" s="20">
        <f t="shared" si="1"/>
        <v>0</v>
      </c>
      <c r="M17" s="9">
        <v>61</v>
      </c>
      <c r="N17" s="11">
        <v>0.73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21.5" customHeight="1" x14ac:dyDescent="0.35">
      <c r="A18" s="18" t="s">
        <v>41</v>
      </c>
      <c r="B18" s="9" t="s">
        <v>52</v>
      </c>
      <c r="C18" s="9" t="s">
        <v>43</v>
      </c>
      <c r="D18" s="9" t="s">
        <v>30</v>
      </c>
      <c r="E18" s="9">
        <v>28</v>
      </c>
      <c r="F18" s="9">
        <v>24</v>
      </c>
      <c r="G18" s="9"/>
      <c r="H18" s="20">
        <f t="shared" si="2"/>
        <v>0.8571428571428571</v>
      </c>
      <c r="I18" s="21">
        <v>4</v>
      </c>
      <c r="J18" s="20">
        <f t="shared" si="0"/>
        <v>0.14285714285714285</v>
      </c>
      <c r="K18" s="21">
        <v>0</v>
      </c>
      <c r="L18" s="20">
        <f t="shared" si="1"/>
        <v>0</v>
      </c>
      <c r="M18" s="9">
        <v>67</v>
      </c>
      <c r="N18" s="11">
        <v>0.86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7" customFormat="1" ht="20" customHeight="1" x14ac:dyDescent="0.35">
      <c r="A19" s="18" t="s">
        <v>41</v>
      </c>
      <c r="B19" s="9" t="s">
        <v>53</v>
      </c>
      <c r="C19" s="9" t="s">
        <v>43</v>
      </c>
      <c r="D19" s="9" t="s">
        <v>30</v>
      </c>
      <c r="E19" s="9">
        <v>28</v>
      </c>
      <c r="F19" s="9">
        <v>27</v>
      </c>
      <c r="G19" s="9"/>
      <c r="H19" s="20">
        <f t="shared" ref="H19" si="4">F19/E19</f>
        <v>0.9642857142857143</v>
      </c>
      <c r="I19" s="21">
        <v>1</v>
      </c>
      <c r="J19" s="20">
        <f t="shared" ref="J19" si="5">I19/E19</f>
        <v>3.5714285714285712E-2</v>
      </c>
      <c r="K19" s="21">
        <v>0</v>
      </c>
      <c r="L19" s="20">
        <f t="shared" ref="L19" si="6">K19/E19</f>
        <v>0</v>
      </c>
      <c r="M19" s="9">
        <v>76</v>
      </c>
      <c r="N19" s="11">
        <v>0.36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8" customHeight="1" x14ac:dyDescent="0.35">
      <c r="A20" s="18" t="s">
        <v>41</v>
      </c>
      <c r="B20" s="9" t="s">
        <v>52</v>
      </c>
      <c r="C20" s="9" t="s">
        <v>44</v>
      </c>
      <c r="D20" s="9" t="s">
        <v>30</v>
      </c>
      <c r="E20" s="9">
        <v>14</v>
      </c>
      <c r="F20" s="9">
        <v>6</v>
      </c>
      <c r="G20" s="9"/>
      <c r="H20" s="20">
        <f t="shared" si="2"/>
        <v>0.42857142857142855</v>
      </c>
      <c r="I20" s="21">
        <v>8</v>
      </c>
      <c r="J20" s="20">
        <f t="shared" si="0"/>
        <v>0.5714285714285714</v>
      </c>
      <c r="K20" s="21">
        <v>0</v>
      </c>
      <c r="L20" s="20">
        <f t="shared" si="1"/>
        <v>0</v>
      </c>
      <c r="M20" s="9">
        <v>33</v>
      </c>
      <c r="N20" s="11">
        <v>0.43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27" customFormat="1" ht="16" customHeight="1" x14ac:dyDescent="0.35">
      <c r="A21" s="18" t="s">
        <v>41</v>
      </c>
      <c r="B21" s="9" t="s">
        <v>53</v>
      </c>
      <c r="C21" s="9" t="s">
        <v>44</v>
      </c>
      <c r="D21" s="9" t="s">
        <v>30</v>
      </c>
      <c r="E21" s="9">
        <v>14</v>
      </c>
      <c r="F21" s="9">
        <v>9</v>
      </c>
      <c r="G21" s="9"/>
      <c r="H21" s="20">
        <f t="shared" ref="H21" si="7">F21/E21</f>
        <v>0.6428571428571429</v>
      </c>
      <c r="I21" s="21">
        <v>5</v>
      </c>
      <c r="J21" s="20">
        <f t="shared" ref="J21" si="8">I21/E21</f>
        <v>0.35714285714285715</v>
      </c>
      <c r="K21" s="21">
        <v>0</v>
      </c>
      <c r="L21" s="20">
        <f t="shared" ref="L21" si="9">K21/E21</f>
        <v>0</v>
      </c>
      <c r="M21" s="9">
        <v>49</v>
      </c>
      <c r="N21" s="11">
        <v>0.64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29" customHeight="1" x14ac:dyDescent="0.35">
      <c r="A22" s="18" t="s">
        <v>45</v>
      </c>
      <c r="B22" s="9" t="s">
        <v>54</v>
      </c>
      <c r="C22" s="9" t="s">
        <v>47</v>
      </c>
      <c r="D22" s="9" t="s">
        <v>30</v>
      </c>
      <c r="E22" s="9">
        <v>14</v>
      </c>
      <c r="F22" s="9">
        <v>12</v>
      </c>
      <c r="G22" s="9"/>
      <c r="H22" s="20">
        <f t="shared" si="2"/>
        <v>0.8571428571428571</v>
      </c>
      <c r="I22" s="21">
        <v>2</v>
      </c>
      <c r="J22" s="20">
        <f t="shared" si="0"/>
        <v>0.14285714285714285</v>
      </c>
      <c r="K22" s="21">
        <v>0</v>
      </c>
      <c r="L22" s="20">
        <f t="shared" si="1"/>
        <v>0</v>
      </c>
      <c r="M22" s="9">
        <v>68</v>
      </c>
      <c r="N22" s="11">
        <v>0.86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6.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thickBot="1" x14ac:dyDescent="0.4">
      <c r="A25" s="14" t="s">
        <v>24</v>
      </c>
      <c r="B25" s="15" t="s">
        <v>29</v>
      </c>
      <c r="C25" s="15" t="s">
        <v>29</v>
      </c>
      <c r="D25" s="15" t="s">
        <v>29</v>
      </c>
      <c r="E25" s="15">
        <f>SUM(E14:E24)</f>
        <v>176</v>
      </c>
      <c r="F25" s="15">
        <f>SUM(F14:F24)</f>
        <v>132</v>
      </c>
      <c r="G25" s="15">
        <f>SUM(G14:G24)</f>
        <v>0</v>
      </c>
      <c r="H25" s="22">
        <f>SUM(F25:G25)/E25</f>
        <v>0.75</v>
      </c>
      <c r="I25" s="19">
        <f>(E25-SUM(F25:G25))-K25</f>
        <v>44</v>
      </c>
      <c r="J25" s="22">
        <f>I25/E25</f>
        <v>0.25</v>
      </c>
      <c r="K25" s="19">
        <f>SUM(K14:K24)</f>
        <v>0</v>
      </c>
      <c r="L25" s="22">
        <f>K25/E25</f>
        <v>0</v>
      </c>
      <c r="M25" s="19">
        <f>AVERAGE(M14:M24)</f>
        <v>58.666666666666664</v>
      </c>
      <c r="N25" s="23">
        <f>AVERAGE(N14:N24)</f>
        <v>0.65222222222222215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0" customHeight="1" x14ac:dyDescent="0.35">
      <c r="A27" s="48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49" t="s">
        <v>26</v>
      </c>
      <c r="C30" s="30"/>
      <c r="D30" s="30"/>
      <c r="E30" s="1"/>
      <c r="F30" s="1"/>
      <c r="G30" s="29" t="s">
        <v>27</v>
      </c>
      <c r="H30" s="30"/>
      <c r="I30" s="30"/>
      <c r="J30" s="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62.25" customHeight="1" x14ac:dyDescent="0.35">
      <c r="A31" s="1"/>
      <c r="B31" s="50"/>
      <c r="C31" s="33"/>
      <c r="D31" s="33"/>
      <c r="E31" s="1"/>
      <c r="F31" s="1"/>
      <c r="G31" s="32"/>
      <c r="H31" s="33"/>
      <c r="I31" s="33"/>
      <c r="J31" s="3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5">
      <c r="A32" s="51" t="s">
        <v>28</v>
      </c>
      <c r="B32" s="30"/>
      <c r="C32" s="7"/>
      <c r="D32" s="1"/>
      <c r="E32" s="51"/>
      <c r="F32" s="30"/>
      <c r="G32" s="30"/>
      <c r="H32" s="3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5" customHeight="1" x14ac:dyDescent="0.35">
      <c r="A34" s="1"/>
      <c r="B34" s="52" t="str">
        <f>B10</f>
        <v>M.T.I. MONTSERRAT MASDEFIOL SUÁREZ</v>
      </c>
      <c r="C34" s="53"/>
      <c r="D34" s="53"/>
      <c r="E34" s="17"/>
      <c r="F34" s="17"/>
      <c r="G34" s="45" t="s">
        <v>34</v>
      </c>
      <c r="H34" s="47"/>
      <c r="I34" s="47"/>
      <c r="J34" s="4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31">
    <mergeCell ref="B34:D34"/>
    <mergeCell ref="G34:J34"/>
    <mergeCell ref="A12:A13"/>
    <mergeCell ref="B12:B13"/>
    <mergeCell ref="C12:C13"/>
    <mergeCell ref="D12:D13"/>
    <mergeCell ref="E12:E13"/>
    <mergeCell ref="A27:N27"/>
    <mergeCell ref="B30:D30"/>
    <mergeCell ref="G30:J30"/>
    <mergeCell ref="A32:B32"/>
    <mergeCell ref="E32:H32"/>
    <mergeCell ref="B31:D31"/>
    <mergeCell ref="G31:J31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tabSelected="1" topLeftCell="A4" zoomScale="60" zoomScaleNormal="60" workbookViewId="0">
      <selection activeCell="R18" sqref="R18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5"/>
      <c r="N1" s="2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31" t="s">
        <v>3</v>
      </c>
      <c r="B6" s="30"/>
      <c r="C6" s="30"/>
      <c r="D6" s="30"/>
      <c r="E6" s="34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2" t="s">
        <v>35</v>
      </c>
      <c r="C8" s="33"/>
      <c r="D8" s="5" t="s">
        <v>6</v>
      </c>
      <c r="E8" s="6">
        <v>5</v>
      </c>
      <c r="F8" s="1"/>
      <c r="G8" s="4" t="s">
        <v>7</v>
      </c>
      <c r="H8" s="6">
        <v>3</v>
      </c>
      <c r="I8" s="39" t="s">
        <v>8</v>
      </c>
      <c r="J8" s="30"/>
      <c r="K8" s="30"/>
      <c r="L8" s="32" t="s">
        <v>46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31</v>
      </c>
      <c r="B10" s="32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2" t="s">
        <v>9</v>
      </c>
      <c r="B12" s="44" t="s">
        <v>10</v>
      </c>
      <c r="C12" s="44" t="s">
        <v>11</v>
      </c>
      <c r="D12" s="35" t="s">
        <v>12</v>
      </c>
      <c r="E12" s="35" t="s">
        <v>13</v>
      </c>
      <c r="F12" s="40" t="s">
        <v>14</v>
      </c>
      <c r="G12" s="41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3"/>
      <c r="B13" s="36"/>
      <c r="C13" s="36"/>
      <c r="D13" s="36"/>
      <c r="E13" s="36"/>
      <c r="F13" s="8" t="s">
        <v>22</v>
      </c>
      <c r="G13" s="8" t="s">
        <v>23</v>
      </c>
      <c r="H13" s="36"/>
      <c r="I13" s="36"/>
      <c r="J13" s="36"/>
      <c r="K13" s="36"/>
      <c r="L13" s="36"/>
      <c r="M13" s="36"/>
      <c r="N13" s="3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35">
      <c r="A14" s="18" t="s">
        <v>39</v>
      </c>
      <c r="B14" s="9" t="s">
        <v>49</v>
      </c>
      <c r="C14" s="9" t="s">
        <v>40</v>
      </c>
      <c r="D14" s="9" t="s">
        <v>30</v>
      </c>
      <c r="E14" s="9">
        <v>24</v>
      </c>
      <c r="F14" s="9">
        <v>16</v>
      </c>
      <c r="G14" s="9">
        <v>1</v>
      </c>
      <c r="H14" s="20">
        <f>(F14+G14)/E14</f>
        <v>0.70833333333333337</v>
      </c>
      <c r="I14" s="21">
        <v>7</v>
      </c>
      <c r="J14" s="20">
        <f t="shared" ref="J14:J18" si="0">I14/E14</f>
        <v>0.29166666666666669</v>
      </c>
      <c r="K14" s="21">
        <v>0</v>
      </c>
      <c r="L14" s="20">
        <f t="shared" ref="L14:L18" si="1">K14/E14</f>
        <v>0</v>
      </c>
      <c r="M14" s="9">
        <v>59</v>
      </c>
      <c r="N14" s="11">
        <v>0.71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35">
      <c r="A15" s="18" t="s">
        <v>39</v>
      </c>
      <c r="B15" s="9" t="s">
        <v>49</v>
      </c>
      <c r="C15" s="9" t="s">
        <v>42</v>
      </c>
      <c r="D15" s="9" t="s">
        <v>30</v>
      </c>
      <c r="E15" s="9">
        <v>15</v>
      </c>
      <c r="F15" s="9">
        <v>3</v>
      </c>
      <c r="G15" s="9">
        <v>9</v>
      </c>
      <c r="H15" s="20">
        <f t="shared" ref="H15:H18" si="2">(F15+G15)/E15</f>
        <v>0.8</v>
      </c>
      <c r="I15" s="21">
        <v>3</v>
      </c>
      <c r="J15" s="20">
        <f t="shared" si="0"/>
        <v>0.2</v>
      </c>
      <c r="K15" s="21">
        <v>0</v>
      </c>
      <c r="L15" s="20">
        <f t="shared" si="1"/>
        <v>0</v>
      </c>
      <c r="M15" s="9">
        <v>64</v>
      </c>
      <c r="N15" s="11">
        <v>0.8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3" customHeight="1" x14ac:dyDescent="0.35">
      <c r="A16" s="18" t="s">
        <v>41</v>
      </c>
      <c r="B16" s="9" t="s">
        <v>49</v>
      </c>
      <c r="C16" s="9" t="s">
        <v>43</v>
      </c>
      <c r="D16" s="9" t="s">
        <v>30</v>
      </c>
      <c r="E16" s="9">
        <v>28</v>
      </c>
      <c r="F16" s="9">
        <v>23</v>
      </c>
      <c r="G16" s="9">
        <v>4</v>
      </c>
      <c r="H16" s="20">
        <f t="shared" si="2"/>
        <v>0.9642857142857143</v>
      </c>
      <c r="I16" s="21">
        <v>1</v>
      </c>
      <c r="J16" s="20">
        <f t="shared" si="0"/>
        <v>3.5714285714285712E-2</v>
      </c>
      <c r="K16" s="21">
        <v>0</v>
      </c>
      <c r="L16" s="20">
        <f t="shared" si="1"/>
        <v>0</v>
      </c>
      <c r="M16" s="9">
        <v>77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3" customHeight="1" x14ac:dyDescent="0.35">
      <c r="A17" s="18" t="s">
        <v>41</v>
      </c>
      <c r="B17" s="9" t="s">
        <v>49</v>
      </c>
      <c r="C17" s="9" t="s">
        <v>44</v>
      </c>
      <c r="D17" s="9" t="s">
        <v>30</v>
      </c>
      <c r="E17" s="9">
        <v>14</v>
      </c>
      <c r="F17" s="9">
        <v>4</v>
      </c>
      <c r="G17" s="9">
        <v>5</v>
      </c>
      <c r="H17" s="20">
        <f t="shared" si="2"/>
        <v>0.6428571428571429</v>
      </c>
      <c r="I17" s="21">
        <v>5</v>
      </c>
      <c r="J17" s="20">
        <f t="shared" si="0"/>
        <v>0.35714285714285715</v>
      </c>
      <c r="K17" s="21">
        <v>0</v>
      </c>
      <c r="L17" s="20">
        <f t="shared" si="1"/>
        <v>0</v>
      </c>
      <c r="M17" s="9">
        <v>49</v>
      </c>
      <c r="N17" s="11">
        <v>0.64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2" customHeight="1" x14ac:dyDescent="0.35">
      <c r="A18" s="18" t="s">
        <v>45</v>
      </c>
      <c r="B18" s="9" t="s">
        <v>49</v>
      </c>
      <c r="C18" s="9" t="s">
        <v>47</v>
      </c>
      <c r="D18" s="9" t="s">
        <v>30</v>
      </c>
      <c r="E18" s="9">
        <v>14</v>
      </c>
      <c r="F18" s="9">
        <v>12</v>
      </c>
      <c r="G18" s="9">
        <v>1</v>
      </c>
      <c r="H18" s="20">
        <f t="shared" si="2"/>
        <v>0.9285714285714286</v>
      </c>
      <c r="I18" s="21">
        <v>1</v>
      </c>
      <c r="J18" s="20">
        <f t="shared" si="0"/>
        <v>7.1428571428571425E-2</v>
      </c>
      <c r="K18" s="21">
        <v>0</v>
      </c>
      <c r="L18" s="20">
        <f t="shared" si="1"/>
        <v>0</v>
      </c>
      <c r="M18" s="9">
        <v>75</v>
      </c>
      <c r="N18" s="11">
        <v>0.93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3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6.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23.5" customHeight="1" thickBot="1" x14ac:dyDescent="0.4">
      <c r="A21" s="14" t="s">
        <v>24</v>
      </c>
      <c r="B21" s="15" t="s">
        <v>29</v>
      </c>
      <c r="C21" s="15" t="s">
        <v>29</v>
      </c>
      <c r="D21" s="15" t="s">
        <v>29</v>
      </c>
      <c r="E21" s="15">
        <f>SUM(E14:E20)</f>
        <v>95</v>
      </c>
      <c r="F21" s="15">
        <f>SUM(F14:F20)</f>
        <v>58</v>
      </c>
      <c r="G21" s="15">
        <f>SUM(G14:G20)</f>
        <v>20</v>
      </c>
      <c r="H21" s="22">
        <f>SUM(F21:G21)/E21</f>
        <v>0.82105263157894737</v>
      </c>
      <c r="I21" s="19">
        <f>(E21-SUM(F21:G21))-K21</f>
        <v>17</v>
      </c>
      <c r="J21" s="22">
        <f>I21/E21</f>
        <v>0.17894736842105263</v>
      </c>
      <c r="K21" s="19">
        <f>SUM(K14:K20)</f>
        <v>0</v>
      </c>
      <c r="L21" s="22">
        <f>K21/E21</f>
        <v>0</v>
      </c>
      <c r="M21" s="19">
        <f>AVERAGE(M14:M20)</f>
        <v>64.8</v>
      </c>
      <c r="N21" s="23">
        <f>AVERAGE(N14:N20)</f>
        <v>0.73000000000000009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5">
      <c r="A23" s="48" t="s">
        <v>25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6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49" t="s">
        <v>26</v>
      </c>
      <c r="C26" s="30"/>
      <c r="D26" s="30"/>
      <c r="E26" s="1"/>
      <c r="F26" s="1"/>
      <c r="G26" s="29" t="s">
        <v>27</v>
      </c>
      <c r="H26" s="30"/>
      <c r="I26" s="30"/>
      <c r="J26" s="30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5">
      <c r="A27" s="1"/>
      <c r="B27" s="50"/>
      <c r="C27" s="33"/>
      <c r="D27" s="33"/>
      <c r="E27" s="1"/>
      <c r="F27" s="1"/>
      <c r="G27" s="32"/>
      <c r="H27" s="33"/>
      <c r="I27" s="33"/>
      <c r="J27" s="3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5">
      <c r="A28" s="51" t="s">
        <v>28</v>
      </c>
      <c r="B28" s="30"/>
      <c r="C28" s="7"/>
      <c r="D28" s="1"/>
      <c r="E28" s="51"/>
      <c r="F28" s="30"/>
      <c r="G28" s="30"/>
      <c r="H28" s="3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5">
      <c r="A30" s="1"/>
      <c r="B30" s="52" t="str">
        <f>B10</f>
        <v>M.T.I. MONTSERRAT MASDEFIOL SUÁREZ</v>
      </c>
      <c r="C30" s="53"/>
      <c r="D30" s="53"/>
      <c r="E30" s="17"/>
      <c r="F30" s="17"/>
      <c r="G30" s="45" t="s">
        <v>34</v>
      </c>
      <c r="H30" s="47"/>
      <c r="I30" s="47"/>
      <c r="J30" s="4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1">
    <mergeCell ref="B30:D30"/>
    <mergeCell ref="G30:J30"/>
    <mergeCell ref="A12:A13"/>
    <mergeCell ref="B12:B13"/>
    <mergeCell ref="C12:C13"/>
    <mergeCell ref="D12:D13"/>
    <mergeCell ref="E12:E13"/>
    <mergeCell ref="A23:N23"/>
    <mergeCell ref="B26:D26"/>
    <mergeCell ref="G26:J26"/>
    <mergeCell ref="A28:B28"/>
    <mergeCell ref="E28:H28"/>
    <mergeCell ref="B27:D27"/>
    <mergeCell ref="G27:J27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L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2025-06-11T15:58:32Z</cp:lastPrinted>
  <dcterms:created xsi:type="dcterms:W3CDTF">2021-11-22T14:45:25Z</dcterms:created>
  <dcterms:modified xsi:type="dcterms:W3CDTF">2025-06-11T15:59:24Z</dcterms:modified>
  <cp:contentStatus/>
</cp:coreProperties>
</file>