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41" documentId="13_ncr:1_{9DEDD384-C2DD-44DC-87E6-77C2AA610E2F}" xr6:coauthVersionLast="47" xr6:coauthVersionMax="47" xr10:uidLastSave="{BF697CE9-C222-4A92-BC21-C187DBDC1A9D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<sst xmlns="http://schemas.openxmlformats.org/spreadsheetml/2006/main" count="202" uniqueCount="48">
  <si>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</si>
  <si>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</si>
  <si>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</si>
  <si>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</si>
  <si>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</si>
  <si>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</si>
  <si>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</si>
  <si>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</si>
  <si>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</si>
  <si>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</si>
  <si>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</si>
  <si>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</si>
  <si>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</si>
  <si>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</si>
  <si>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</si>
  <si>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</si>
  <si>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</si>
  <si>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</si>
  <si>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</si>
  <si>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</si>
  <si>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</si>
  <si>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</si>
  <si>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</si>
  <si>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</si>
  <si>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</si>
  <si>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</si>
  <si>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</si>
  <si>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</si>
  <si>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</si>
  <si>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</si>
  <si>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</si>
  <si>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</si>
  <si>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</si>
  <si>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</si>
  <si>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</si>
  <si>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</si>
  <si>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</si>
  <si>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</si>
  <si>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</si>
  <si>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</si>
  <si>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</si>
  <si>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</si>
  <si>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FINAL</t>
  </si>
  <si>
    <t>FEB - JUN 25</t>
  </si>
  <si>
    <t>DERECHO LABORAL Y SEGURIDAD SOCIAL</t>
  </si>
  <si>
    <t>NORMATIVIDAD Y LOGISTICA DEL COMERCIO EXTERIOR</t>
  </si>
  <si>
    <t>805 A</t>
  </si>
  <si>
    <t>205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</si>
</sst>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6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7" t="s">
        <v>43</v>
      </c>
      <c r="M8" s="37"/>
      <c r="N8" s="37"/>
    </row>
    <row r="10" spans="1:14" ht="13" x14ac:dyDescent="0.3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22" t="s">
        <v>44</v>
      </c>
      <c r="B14" s="9" t="s">
        <v>21</v>
      </c>
      <c r="C14" s="9" t="s">
        <v>47</v>
      </c>
      <c r="D14" s="9" t="s">
        <v>31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/>
      <c r="L14" s="21"/>
      <c r="M14" s="9">
        <v>63</v>
      </c>
      <c r="N14" s="15">
        <v>0.76</v>
      </c>
    </row>
    <row r="15" spans="1:14" s="11" customFormat="1" ht="25" x14ac:dyDescent="0.25">
      <c r="A15" s="22" t="s">
        <v>45</v>
      </c>
      <c r="B15" s="9" t="s">
        <v>41</v>
      </c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/>
      <c r="L15" s="21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29</v>
      </c>
      <c r="G28" s="17">
        <f>SUM(G14:G27)</f>
        <v>0</v>
      </c>
      <c r="H28" s="18">
        <f>SUM(F28:G28)/E28</f>
        <v>0.4264705882352941</v>
      </c>
      <c r="I28" s="17">
        <f t="shared" si="0"/>
        <v>39</v>
      </c>
      <c r="J28" s="18">
        <f t="shared" ref="J28" si="1">I28/E28</f>
        <v>0.57352941176470584</v>
      </c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39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6.7265625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 t="s">
        <v>47</v>
      </c>
      <c r="C14" s="9"/>
      <c r="D14" s="9" t="str">
        <f>'1'!D14</f>
        <v xml:space="preserve">ADMON </v>
      </c>
      <c r="E14" s="9">
        <v>38</v>
      </c>
      <c r="F14" s="9"/>
      <c r="G14" s="9"/>
      <c r="H14" s="10"/>
      <c r="I14" s="9">
        <f t="shared" ref="I14:I28" si="0">(E14-SUM(F14:G14))-K14</f>
        <v>38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46</v>
      </c>
      <c r="C15" s="9"/>
      <c r="D15" s="9" t="s">
        <v>31</v>
      </c>
      <c r="E15" s="9">
        <v>30</v>
      </c>
      <c r="F15" s="9"/>
      <c r="G15" s="9"/>
      <c r="H15" s="10"/>
      <c r="I15" s="9">
        <f t="shared" si="0"/>
        <v>30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70" zoomScaleNormal="85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DERECHO LABORAL Y SEGURIDAD SOCIAL</v>
      </c>
      <c r="B14" s="9"/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>
        <f t="shared" ref="I14:I28" si="0">(E14-SUM(F14:G14))-K14</f>
        <v>38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tr">
        <f>'1'!A15</f>
        <v>NORMATIVIDAD Y LOGISTICA DEL COMERCIO EXTERIOR</v>
      </c>
      <c r="B15" s="23"/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 t="e">
        <f t="shared" ref="L16:L28" si="1">K16/E16</f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68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36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33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/>
      <c r="C14" s="9" t="s">
        <v>47</v>
      </c>
      <c r="D14" s="9" t="s">
        <v>38</v>
      </c>
      <c r="E14" s="9">
        <v>38</v>
      </c>
      <c r="F14" s="9"/>
      <c r="G14" s="9"/>
      <c r="H14" s="21"/>
      <c r="I14" s="9">
        <f t="shared" ref="I14:I16" si="0">(E14-SUM(F14:G14))-K14</f>
        <v>38</v>
      </c>
      <c r="J14" s="21"/>
      <c r="K14" s="9">
        <v>0</v>
      </c>
      <c r="L14" s="10"/>
      <c r="M14" s="9"/>
      <c r="N14" s="15"/>
    </row>
    <row r="15" spans="1:14" s="11" customFormat="1" ht="25" x14ac:dyDescent="0.25">
      <c r="A15" s="9" t="s">
        <v>45</v>
      </c>
      <c r="B15" s="9"/>
      <c r="C15" s="9" t="s">
        <v>46</v>
      </c>
      <c r="D15" s="9" t="s">
        <v>38</v>
      </c>
      <c r="E15" s="9">
        <v>30</v>
      </c>
      <c r="F15" s="9"/>
      <c r="G15" s="9"/>
      <c r="H15" s="10"/>
      <c r="I15" s="9">
        <f t="shared" si="0"/>
        <v>30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68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35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6.6328125" style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25" t="s">
        <v>30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6" ht="13" x14ac:dyDescent="0.3">
      <c r="C6" s="26" t="s">
        <v>2</v>
      </c>
      <c r="D6" s="26"/>
      <c r="E6" s="26"/>
      <c r="F6" s="26"/>
      <c r="G6" s="27" t="s">
        <v>37</v>
      </c>
      <c r="H6" s="27"/>
      <c r="I6" s="27"/>
      <c r="J6" s="27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7" t="s">
        <v>29</v>
      </c>
      <c r="E8" s="37"/>
      <c r="F8" s="14" t="s">
        <v>5</v>
      </c>
      <c r="G8" s="20">
        <f>'1'!E8</f>
        <v>2</v>
      </c>
      <c r="H8"/>
      <c r="I8" s="4" t="s">
        <v>6</v>
      </c>
      <c r="J8" s="20">
        <f>'1'!H8</f>
        <v>2</v>
      </c>
      <c r="K8" s="36" t="s">
        <v>7</v>
      </c>
      <c r="L8" s="36"/>
      <c r="M8" s="36"/>
      <c r="N8" s="37" t="str">
        <f>'1'!L8</f>
        <v>FEB - JUN 25</v>
      </c>
      <c r="O8" s="37"/>
      <c r="P8" s="37"/>
    </row>
    <row r="10" spans="3:16" ht="13" x14ac:dyDescent="0.3">
      <c r="C10" s="4" t="s">
        <v>8</v>
      </c>
      <c r="D10" s="37" t="str">
        <f>'1'!B10</f>
        <v>LIC. MONSERRAT VÁZQUEZ MALAGA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8" t="s">
        <v>9</v>
      </c>
      <c r="D12" s="34" t="s">
        <v>10</v>
      </c>
      <c r="E12" s="34" t="s">
        <v>11</v>
      </c>
      <c r="F12" s="29" t="s">
        <v>12</v>
      </c>
      <c r="G12" s="29" t="s">
        <v>13</v>
      </c>
      <c r="H12" s="29" t="s">
        <v>14</v>
      </c>
      <c r="I12" s="29"/>
      <c r="J12" s="29" t="s">
        <v>15</v>
      </c>
      <c r="K12" s="29" t="s">
        <v>16</v>
      </c>
      <c r="L12" s="29" t="s">
        <v>17</v>
      </c>
      <c r="M12" s="29" t="s">
        <v>18</v>
      </c>
      <c r="N12" s="29" t="s">
        <v>19</v>
      </c>
      <c r="O12" s="29" t="s">
        <v>20</v>
      </c>
      <c r="P12" s="31" t="s">
        <v>21</v>
      </c>
    </row>
    <row r="13" spans="3:16" ht="13" x14ac:dyDescent="0.25">
      <c r="C13" s="39"/>
      <c r="D13" s="35"/>
      <c r="E13" s="35"/>
      <c r="F13" s="30"/>
      <c r="G13" s="30"/>
      <c r="H13" s="7" t="s">
        <v>22</v>
      </c>
      <c r="I13" s="7" t="s">
        <v>23</v>
      </c>
      <c r="J13" s="30"/>
      <c r="K13" s="30"/>
      <c r="L13" s="30"/>
      <c r="M13" s="30"/>
      <c r="N13" s="30"/>
      <c r="O13" s="30"/>
      <c r="P13" s="32"/>
    </row>
    <row r="14" spans="3:16" s="11" customFormat="1" ht="25" x14ac:dyDescent="0.25">
      <c r="C14" s="9" t="s">
        <v>44</v>
      </c>
      <c r="D14" s="9" t="s">
        <v>42</v>
      </c>
      <c r="E14" s="9" t="s">
        <v>47</v>
      </c>
      <c r="F14" s="9" t="str">
        <f>'1'!D14</f>
        <v xml:space="preserve">ADMON </v>
      </c>
      <c r="G14" s="9">
        <v>38</v>
      </c>
      <c r="H14" s="9"/>
      <c r="I14" s="9"/>
      <c r="J14" s="10">
        <f t="shared" ref="J14:J15" si="0">H14/G14</f>
        <v>0</v>
      </c>
      <c r="K14" s="9">
        <f t="shared" ref="K14:K28" si="1">(G14-SUM(H14:I14))-M14</f>
        <v>38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45</v>
      </c>
      <c r="D15" s="9" t="s">
        <v>42</v>
      </c>
      <c r="E15" s="9" t="s">
        <v>46</v>
      </c>
      <c r="F15" s="9" t="s">
        <v>31</v>
      </c>
      <c r="G15" s="9">
        <v>30</v>
      </c>
      <c r="H15" s="9"/>
      <c r="I15" s="9"/>
      <c r="J15" s="10">
        <f t="shared" si="0"/>
        <v>0</v>
      </c>
      <c r="K15" s="9">
        <f t="shared" si="1"/>
        <v>30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68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68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3" t="s">
        <v>26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2" spans="3:16" x14ac:dyDescent="0.25">
      <c r="C32" s="12"/>
    </row>
    <row r="33" spans="3:12" ht="13" x14ac:dyDescent="0.3">
      <c r="D33" s="40" t="s">
        <v>27</v>
      </c>
      <c r="E33" s="40"/>
      <c r="F33" s="40"/>
      <c r="I33" s="25" t="s">
        <v>28</v>
      </c>
      <c r="J33" s="25"/>
      <c r="K33" s="25"/>
      <c r="L33" s="25"/>
    </row>
    <row r="34" spans="3:12" ht="62.25" customHeight="1" x14ac:dyDescent="0.25">
      <c r="D34" s="41"/>
      <c r="E34" s="41"/>
      <c r="F34" s="41"/>
      <c r="I34" s="37"/>
      <c r="J34" s="37"/>
      <c r="K34" s="37"/>
      <c r="L34" s="37"/>
    </row>
    <row r="35" spans="3:12" hidden="1" x14ac:dyDescent="0.25">
      <c r="C35" s="42" t="e">
        <v>#REF!</v>
      </c>
      <c r="D35" s="42"/>
      <c r="E35" s="6"/>
      <c r="G35" s="42"/>
      <c r="H35" s="42"/>
      <c r="I35" s="42"/>
      <c r="J35" s="42"/>
    </row>
    <row r="36" spans="3:12" hidden="1" x14ac:dyDescent="0.25"/>
    <row r="37" spans="3:12" ht="45" customHeight="1" x14ac:dyDescent="0.25">
      <c r="D37" s="43" t="str">
        <f>D10</f>
        <v>LIC. MONSERRAT VÁZQUEZ MALAGA</v>
      </c>
      <c r="E37" s="43"/>
      <c r="F37" s="43"/>
      <c r="G37" s="13"/>
      <c r="H37" s="13"/>
      <c r="I37" s="43" t="s">
        <v>40</v>
      </c>
      <c r="J37" s="43"/>
      <c r="K37" s="43"/>
      <c r="L37" s="43"/>
    </row>
  </sheetData>
  <mergeCells count="31">
    <mergeCell ref="C35:D35"/>
    <mergeCell ref="G35:J35"/>
    <mergeCell ref="D37:F37"/>
    <mergeCell ref="I37:L37"/>
    <mergeCell ref="O12:O13"/>
    <mergeCell ref="P12:P13"/>
    <mergeCell ref="C30:P30"/>
    <mergeCell ref="D34:F34"/>
    <mergeCell ref="I34:L34"/>
    <mergeCell ref="D33:F33"/>
    <mergeCell ref="I33:L33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D8:E8"/>
    <mergeCell ref="K8:M8"/>
    <mergeCell ref="N8:P8"/>
    <mergeCell ref="D1:P1"/>
    <mergeCell ref="C3:P3"/>
    <mergeCell ref="C5:P5"/>
    <mergeCell ref="C6:F6"/>
    <mergeCell ref="G6:J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2025-03-06T01:57:55Z</dcterms:modified>
  <cp:category/>
  <cp:contentStatus/>
</cp:coreProperties>
</file>