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aee52f01a7988d22/Documentos/"/>
    </mc:Choice>
  </mc:AlternateContent>
  <xr:revisionPtr revIDLastSave="148" documentId="13_ncr:1_{9DEDD384-C2DD-44DC-87E6-77C2AA610E2F}" xr6:coauthVersionLast="47" xr6:coauthVersionMax="47" xr10:uidLastSave="{872F48D9-8F43-4F7A-A0DB-72C59B5470D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Final!$C$1:$P$37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3" l="1"/>
  <c r="I17" i="23"/>
  <c r="N15" i="25"/>
  <c r="K15" i="25"/>
  <c r="L15" i="25" s="1"/>
  <c r="J15" i="25"/>
  <c r="I15" i="23"/>
  <c r="J14" i="25"/>
  <c r="I14" i="10" l="1"/>
  <c r="I15" i="24" l="1"/>
  <c r="I14" i="23"/>
  <c r="A16" i="24" l="1"/>
  <c r="C16" i="24"/>
  <c r="D16" i="24"/>
  <c r="I14" i="24"/>
  <c r="E16" i="24"/>
  <c r="I16" i="24" s="1"/>
  <c r="A15" i="23"/>
  <c r="I15" i="22"/>
  <c r="P28" i="25"/>
  <c r="O28" i="25"/>
  <c r="M28" i="25"/>
  <c r="I28" i="25"/>
  <c r="H28" i="25"/>
  <c r="K14" i="25"/>
  <c r="L14" i="25" s="1"/>
  <c r="F14" i="25"/>
  <c r="D10" i="25"/>
  <c r="D37" i="25" s="1"/>
  <c r="N8" i="25"/>
  <c r="J8" i="25"/>
  <c r="G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B10" i="24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D14" i="23"/>
  <c r="A14" i="23"/>
  <c r="B10" i="23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H27" i="22" s="1"/>
  <c r="D14" i="22"/>
  <c r="B10" i="22"/>
  <c r="L8" i="22"/>
  <c r="H8" i="22"/>
  <c r="E8" i="22"/>
  <c r="N28" i="22"/>
  <c r="M28" i="22"/>
  <c r="K28" i="22"/>
  <c r="G28" i="22"/>
  <c r="F28" i="22"/>
  <c r="I27" i="22"/>
  <c r="J27" i="22" s="1"/>
  <c r="L25" i="22"/>
  <c r="I23" i="22"/>
  <c r="J23" i="22" s="1"/>
  <c r="H23" i="22"/>
  <c r="L20" i="22"/>
  <c r="L19" i="22"/>
  <c r="I19" i="22"/>
  <c r="J19" i="22" s="1"/>
  <c r="H17" i="22"/>
  <c r="H16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24" i="22" l="1"/>
  <c r="J24" i="22" s="1"/>
  <c r="I17" i="22"/>
  <c r="J17" i="22" s="1"/>
  <c r="H21" i="22"/>
  <c r="L24" i="22"/>
  <c r="I16" i="22"/>
  <c r="J16" i="22" s="1"/>
  <c r="H20" i="22"/>
  <c r="I21" i="22"/>
  <c r="J21" i="22" s="1"/>
  <c r="H25" i="22"/>
  <c r="L27" i="22"/>
  <c r="N14" i="25"/>
  <c r="G28" i="25"/>
  <c r="L17" i="24"/>
  <c r="L18" i="24"/>
  <c r="L19" i="24"/>
  <c r="L20" i="24"/>
  <c r="L21" i="24"/>
  <c r="L22" i="24"/>
  <c r="L23" i="24"/>
  <c r="L24" i="24"/>
  <c r="L25" i="24"/>
  <c r="L26" i="24"/>
  <c r="L27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K28" i="25" l="1"/>
  <c r="L28" i="25" s="1"/>
  <c r="N28" i="25"/>
  <c r="J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G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J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N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<sst xmlns="http://schemas.openxmlformats.org/spreadsheetml/2006/main" count="204" uniqueCount="48">
  <si>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</si>
  <si>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</si>
  <si>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</si>
  <si>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</si>
  <si>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</si>
  <si>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</si>
  <si>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</si>
  <si>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</si>
  <si>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</si>
  <si>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</si>
  <si>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</si>
  <si>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</si>
  <si>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</si>
  <si>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</si>
  <si>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</si>
  <si>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</si>
  <si>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</si>
  <si>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</si>
  <si>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</si>
  <si>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</si>
  <si>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</si>
  <si>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</si>
  <si>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</si>
  <si>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</si>
  <si>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</si>
  <si>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</si>
  <si>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</si>
  <si>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</si>
  <si>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</si>
  <si>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</si>
  <si>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</si>
  <si>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ADMON </t>
  </si>
  <si>
    <t>LIC. MONSERRAT VÁZQUEZ MALAGA</t>
  </si>
  <si>
    <t xml:space="preserve">DIVISIÓN DE </t>
  </si>
  <si>
    <t>LIC. EN ADMINISTRACIÓN</t>
  </si>
  <si>
    <t xml:space="preserve">LIC. MONSERRAT VÁZQUEZ MAGA </t>
  </si>
  <si>
    <t xml:space="preserve">LIC. MONSERRAT VÁZQUEZ MALAGA </t>
  </si>
  <si>
    <t xml:space="preserve">LIC. EN ADMINISTRACIÓN </t>
  </si>
  <si>
    <t>ADMON</t>
  </si>
  <si>
    <t xml:space="preserve">LAE. RENATA RAMOS MORENO </t>
  </si>
  <si>
    <t>LAE. RENATA RAMOS MORENO</t>
  </si>
  <si>
    <t>S/E</t>
  </si>
  <si>
    <t>FINAL</t>
  </si>
  <si>
    <t>FEB - JUN 25</t>
  </si>
  <si>
    <t>DERECHO LABORAL Y SEGURIDAD SOCIAL</t>
  </si>
  <si>
    <t>NORMATIVIDAD Y LOGISTICA DEL COMERCIO EXTERIOR</t>
  </si>
  <si>
    <t>805 A</t>
  </si>
  <si>
    <t>205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</si>
</sst>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638737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313765</xdr:colOff>
      <xdr:row>33</xdr:row>
      <xdr:rowOff>10152</xdr:rowOff>
    </xdr:from>
    <xdr:to>
      <xdr:col>3</xdr:col>
      <xdr:colOff>557048</xdr:colOff>
      <xdr:row>33</xdr:row>
      <xdr:rowOff>756546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C8E56A3-C215-46E3-45A6-63345860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883" y="7439652"/>
          <a:ext cx="717176" cy="746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683559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67235</xdr:colOff>
      <xdr:row>33</xdr:row>
      <xdr:rowOff>11206</xdr:rowOff>
    </xdr:from>
    <xdr:to>
      <xdr:col>3</xdr:col>
      <xdr:colOff>784411</xdr:colOff>
      <xdr:row>33</xdr:row>
      <xdr:rowOff>757600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695EB9-2E66-4F26-AE50-39DDE321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8147" y="7474324"/>
          <a:ext cx="717176" cy="746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52294</xdr:colOff>
      <xdr:row>33</xdr:row>
      <xdr:rowOff>14941</xdr:rowOff>
    </xdr:from>
    <xdr:to>
      <xdr:col>3</xdr:col>
      <xdr:colOff>788146</xdr:colOff>
      <xdr:row>33</xdr:row>
      <xdr:rowOff>761335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15C7A6-30E9-4D1E-A397-41BC87A7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8882" y="7358529"/>
          <a:ext cx="735852" cy="7463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373529</xdr:colOff>
      <xdr:row>33</xdr:row>
      <xdr:rowOff>37353</xdr:rowOff>
    </xdr:from>
    <xdr:to>
      <xdr:col>3</xdr:col>
      <xdr:colOff>720911</xdr:colOff>
      <xdr:row>33</xdr:row>
      <xdr:rowOff>783747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2C6A49-F316-4C3B-9688-C01E4ADAF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1647" y="7380941"/>
          <a:ext cx="735852" cy="746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112059</xdr:colOff>
      <xdr:row>0</xdr:row>
      <xdr:rowOff>22411</xdr:rowOff>
    </xdr:from>
    <xdr:to>
      <xdr:col>15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76" zoomScaleNormal="85" zoomScaleSheetLayoutView="100" workbookViewId="0">
      <selection activeCell="M14" sqref="M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" style="1" customWidth="1"/>
    <col min="4" max="4" width="22.81640625" style="1" customWidth="1"/>
    <col min="5" max="5" width="9.453125" style="1" customWidth="1"/>
    <col min="6" max="9" width="7.54296875" style="1" customWidth="1"/>
    <col min="10" max="10" width="8.542968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37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2" t="s">
        <v>4</v>
      </c>
      <c r="C8" s="32"/>
      <c r="D8" s="14" t="s">
        <v>5</v>
      </c>
      <c r="E8" s="5">
        <v>2</v>
      </c>
      <c r="G8" s="4" t="s">
        <v>6</v>
      </c>
      <c r="H8" s="5">
        <v>2</v>
      </c>
      <c r="I8" s="38" t="s">
        <v>7</v>
      </c>
      <c r="J8" s="38"/>
      <c r="K8" s="38"/>
      <c r="L8" s="32" t="s">
        <v>43</v>
      </c>
      <c r="M8" s="32"/>
      <c r="N8" s="32"/>
    </row>
    <row r="10" spans="1:14" ht="13" x14ac:dyDescent="0.3">
      <c r="A10" s="4" t="s">
        <v>8</v>
      </c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22" t="s">
        <v>44</v>
      </c>
      <c r="B14" s="9" t="s">
        <v>21</v>
      </c>
      <c r="C14" s="9" t="s">
        <v>47</v>
      </c>
      <c r="D14" s="9" t="s">
        <v>31</v>
      </c>
      <c r="E14" s="9">
        <v>38</v>
      </c>
      <c r="F14" s="9">
        <v>29</v>
      </c>
      <c r="G14" s="9"/>
      <c r="H14" s="10"/>
      <c r="I14" s="9">
        <f t="shared" ref="I14:I28" si="0">(E14-SUM(F14:G14))-K14</f>
        <v>9</v>
      </c>
      <c r="J14" s="10"/>
      <c r="K14" s="9"/>
      <c r="L14" s="21"/>
      <c r="M14" s="9">
        <v>63</v>
      </c>
      <c r="N14" s="15">
        <v>0.76</v>
      </c>
    </row>
    <row r="15" spans="1:14" s="11" customFormat="1" ht="25" x14ac:dyDescent="0.25">
      <c r="A15" s="22" t="s">
        <v>45</v>
      </c>
      <c r="B15" s="9" t="s">
        <v>41</v>
      </c>
      <c r="C15" s="9" t="s">
        <v>46</v>
      </c>
      <c r="D15" s="9" t="s">
        <v>31</v>
      </c>
      <c r="E15" s="9">
        <v>30</v>
      </c>
      <c r="F15" s="9"/>
      <c r="G15" s="9"/>
      <c r="H15" s="10"/>
      <c r="I15" s="9">
        <f>(E15-SUM(F15:G15))-K15</f>
        <v>30</v>
      </c>
      <c r="J15" s="10"/>
      <c r="K15" s="9"/>
      <c r="L15" s="21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>
        <f>(E16-SUM(F16:G16))-K16</f>
        <v>0</v>
      </c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29</v>
      </c>
      <c r="G28" s="17">
        <f>SUM(G14:G27)</f>
        <v>0</v>
      </c>
      <c r="H28" s="18">
        <f>SUM(F28:G28)/E28</f>
        <v>0.4264705882352941</v>
      </c>
      <c r="I28" s="17">
        <f t="shared" si="0"/>
        <v>39</v>
      </c>
      <c r="J28" s="18">
        <f t="shared" ref="J28" si="1">I28/E28</f>
        <v>0.57352941176470584</v>
      </c>
      <c r="K28" s="17">
        <f>SUM(K14:K27)</f>
        <v>0</v>
      </c>
      <c r="L28" s="18">
        <f t="shared" ref="L28" si="2">K28/E28</f>
        <v>0</v>
      </c>
      <c r="M28" s="17">
        <f>AVERAGE(M14:M27)</f>
        <v>63</v>
      </c>
      <c r="N28" s="19">
        <f>AVERAGE(N14:N27)</f>
        <v>0.76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">
        <v>32</v>
      </c>
      <c r="C37" s="26"/>
      <c r="D37" s="26"/>
      <c r="E37" s="13"/>
      <c r="F37" s="13"/>
      <c r="G37" s="26" t="s">
        <v>39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P14" sqref="P14"/>
    </sheetView>
  </sheetViews>
  <sheetFormatPr baseColWidth="10" defaultColWidth="11.453125" defaultRowHeight="12.5" x14ac:dyDescent="0.25"/>
  <cols>
    <col min="1" max="1" width="38.54296875" style="1" bestFit="1" customWidth="1"/>
    <col min="2" max="2" width="6.7265625" style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37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2</v>
      </c>
      <c r="C8" s="32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2" t="str">
        <f>'1'!L8</f>
        <v>FEB - JUN 25</v>
      </c>
      <c r="M8" s="32"/>
      <c r="N8" s="32"/>
    </row>
    <row r="10" spans="1:14" ht="13" x14ac:dyDescent="0.3">
      <c r="A10" s="4" t="s">
        <v>8</v>
      </c>
      <c r="B10" s="32" t="str">
        <f>'1'!B10</f>
        <v>LIC. MONSERRAT VÁZQUEZ MALAGA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9" t="s">
        <v>44</v>
      </c>
      <c r="B14" s="9" t="s">
        <v>47</v>
      </c>
      <c r="C14" s="9" t="s">
        <v>41</v>
      </c>
      <c r="D14" s="9" t="str">
        <f>'1'!D14</f>
        <v xml:space="preserve">ADMON </v>
      </c>
      <c r="E14" s="9">
        <v>38</v>
      </c>
      <c r="F14" s="9"/>
      <c r="G14" s="9"/>
      <c r="H14" s="10"/>
      <c r="I14" s="9"/>
      <c r="J14" s="10"/>
      <c r="K14" s="9">
        <v>0</v>
      </c>
      <c r="L14" s="10">
        <v>0</v>
      </c>
      <c r="M14" s="9"/>
      <c r="N14" s="15"/>
    </row>
    <row r="15" spans="1:14" s="11" customFormat="1" ht="25" x14ac:dyDescent="0.25">
      <c r="A15" s="9" t="s">
        <v>45</v>
      </c>
      <c r="B15" s="9" t="s">
        <v>46</v>
      </c>
      <c r="C15" s="9" t="s">
        <v>21</v>
      </c>
      <c r="D15" s="9" t="s">
        <v>31</v>
      </c>
      <c r="E15" s="9">
        <v>30</v>
      </c>
      <c r="F15" s="9">
        <v>27</v>
      </c>
      <c r="G15" s="9"/>
      <c r="H15" s="10"/>
      <c r="I15" s="9">
        <f t="shared" ref="I14:I28" si="0">(E15-SUM(F15:G15))-K15</f>
        <v>3</v>
      </c>
      <c r="J15" s="10"/>
      <c r="K15" s="9">
        <v>0</v>
      </c>
      <c r="L15" s="10">
        <v>0</v>
      </c>
      <c r="M15" s="9">
        <v>80</v>
      </c>
      <c r="N15" s="15">
        <v>0.9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si="0"/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27</v>
      </c>
      <c r="G28" s="17">
        <f>SUM(G14:G27)</f>
        <v>0</v>
      </c>
      <c r="H28" s="18">
        <f>SUM(F28:G28)/E28</f>
        <v>0.39705882352941174</v>
      </c>
      <c r="I28" s="17">
        <f t="shared" si="0"/>
        <v>41</v>
      </c>
      <c r="J28" s="18">
        <f t="shared" si="2"/>
        <v>0.6029411764705882</v>
      </c>
      <c r="K28" s="17">
        <f>SUM(K14:K27)</f>
        <v>0</v>
      </c>
      <c r="L28" s="18">
        <f t="shared" si="3"/>
        <v>0</v>
      </c>
      <c r="M28" s="17">
        <f>AVERAGE(M14:M27)</f>
        <v>80</v>
      </c>
      <c r="N28" s="19">
        <f>AVERAGE(N14:N27)</f>
        <v>0.9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">
        <v>32</v>
      </c>
      <c r="C37" s="26"/>
      <c r="D37" s="26"/>
      <c r="E37" s="13"/>
      <c r="F37" s="13"/>
      <c r="G37" s="26" t="s">
        <v>40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70" zoomScaleNormal="85" zoomScaleSheetLayoutView="100" workbookViewId="0">
      <selection activeCell="O17" sqref="O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37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3</v>
      </c>
      <c r="C8" s="32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2" t="str">
        <f>'1'!L8</f>
        <v>FEB - JUN 25</v>
      </c>
      <c r="M8" s="32"/>
      <c r="N8" s="32"/>
    </row>
    <row r="10" spans="1:14" ht="13" x14ac:dyDescent="0.3">
      <c r="A10" s="4" t="s">
        <v>8</v>
      </c>
      <c r="B10" s="32" t="str">
        <f>'1'!B10</f>
        <v>LIC. MONSERRAT VÁZQUEZ MALAGA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9" t="str">
        <f>'1'!A14</f>
        <v>DERECHO LABORAL Y SEGURIDAD SOCIAL</v>
      </c>
      <c r="B14" s="9"/>
      <c r="C14" s="9" t="s">
        <v>47</v>
      </c>
      <c r="D14" s="9" t="str">
        <f>'1'!D14</f>
        <v xml:space="preserve">ADMON </v>
      </c>
      <c r="E14" s="9">
        <v>38</v>
      </c>
      <c r="F14" s="9"/>
      <c r="G14" s="9"/>
      <c r="H14" s="10"/>
      <c r="I14" s="9">
        <f t="shared" ref="I14:I28" si="0">(E14-SUM(F14:G14))-K14</f>
        <v>38</v>
      </c>
      <c r="J14" s="10"/>
      <c r="K14" s="9">
        <v>0</v>
      </c>
      <c r="L14" s="10">
        <v>0</v>
      </c>
      <c r="M14" s="9"/>
      <c r="N14" s="15"/>
    </row>
    <row r="15" spans="1:14" s="11" customFormat="1" ht="25" x14ac:dyDescent="0.25">
      <c r="A15" s="9" t="str">
        <f>'1'!A15</f>
        <v>NORMATIVIDAD Y LOGISTICA DEL COMERCIO EXTERIOR</v>
      </c>
      <c r="B15" s="23"/>
      <c r="C15" s="9" t="s">
        <v>46</v>
      </c>
      <c r="D15" s="9" t="s">
        <v>31</v>
      </c>
      <c r="E15" s="9">
        <v>30</v>
      </c>
      <c r="F15" s="9"/>
      <c r="G15" s="9"/>
      <c r="H15" s="10"/>
      <c r="I15" s="9">
        <f>(E15-SUM(F15:G15))-K15</f>
        <v>30</v>
      </c>
      <c r="J15" s="10"/>
      <c r="K15" s="9">
        <v>0</v>
      </c>
      <c r="L15" s="10">
        <v>0</v>
      </c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 t="e">
        <f t="shared" ref="L16:L28" si="1">K16/E16</f>
        <v>#DIV/0!</v>
      </c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2">F18/E18</f>
        <v>#DIV/0!</v>
      </c>
      <c r="I18" s="9">
        <f t="shared" si="0"/>
        <v>0</v>
      </c>
      <c r="J18" s="10" t="e">
        <f t="shared" ref="J18:J28" si="3">I18/E18</f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68</v>
      </c>
      <c r="J28" s="18">
        <f t="shared" si="3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">
        <v>36</v>
      </c>
      <c r="C37" s="26"/>
      <c r="D37" s="26"/>
      <c r="E37" s="13"/>
      <c r="F37" s="13"/>
      <c r="G37" s="26" t="s">
        <v>40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8" zoomScale="85" zoomScaleNormal="85" zoomScaleSheetLayoutView="100" workbookViewId="0">
      <selection activeCell="O15" sqref="O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33</v>
      </c>
      <c r="B6" s="41"/>
      <c r="C6" s="41"/>
      <c r="D6" s="41"/>
      <c r="E6" s="42" t="s">
        <v>34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4</v>
      </c>
      <c r="C8" s="32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2" t="str">
        <f>'1'!L8</f>
        <v>FEB - JUN 25</v>
      </c>
      <c r="M8" s="32"/>
      <c r="N8" s="32"/>
    </row>
    <row r="10" spans="1:14" ht="13" x14ac:dyDescent="0.3">
      <c r="A10" s="4" t="s">
        <v>8</v>
      </c>
      <c r="B10" s="32" t="str">
        <f>'1'!B10</f>
        <v>LIC. MONSERRAT VÁZQUEZ MALAGA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9" t="s">
        <v>44</v>
      </c>
      <c r="B14" s="9"/>
      <c r="C14" s="9" t="s">
        <v>47</v>
      </c>
      <c r="D14" s="9" t="s">
        <v>38</v>
      </c>
      <c r="E14" s="9">
        <v>38</v>
      </c>
      <c r="F14" s="9"/>
      <c r="G14" s="9"/>
      <c r="H14" s="21"/>
      <c r="I14" s="9">
        <f t="shared" ref="I14:I16" si="0">(E14-SUM(F14:G14))-K14</f>
        <v>38</v>
      </c>
      <c r="J14" s="21"/>
      <c r="K14" s="9">
        <v>0</v>
      </c>
      <c r="L14" s="10"/>
      <c r="M14" s="9"/>
      <c r="N14" s="15"/>
    </row>
    <row r="15" spans="1:14" s="11" customFormat="1" ht="25" x14ac:dyDescent="0.25">
      <c r="A15" s="9" t="s">
        <v>45</v>
      </c>
      <c r="B15" s="9"/>
      <c r="C15" s="9" t="s">
        <v>46</v>
      </c>
      <c r="D15" s="9" t="s">
        <v>38</v>
      </c>
      <c r="E15" s="9">
        <v>30</v>
      </c>
      <c r="F15" s="9"/>
      <c r="G15" s="9"/>
      <c r="H15" s="10"/>
      <c r="I15" s="9">
        <f t="shared" si="0"/>
        <v>30</v>
      </c>
      <c r="J15" s="21"/>
      <c r="K15" s="9">
        <v>0</v>
      </c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>
        <v>0</v>
      </c>
      <c r="L16" s="10"/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ref="I17:I28" si="2">(E17-SUM(F17:G17))-K17</f>
        <v>0</v>
      </c>
      <c r="J17" s="10" t="e">
        <f t="shared" ref="J17:J28" si="3">I17/E17</f>
        <v>#DIV/0!</v>
      </c>
      <c r="K17" s="9"/>
      <c r="L17" s="10" t="e">
        <f t="shared" ref="L17:L28" si="4">K17/E17</f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4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2"/>
        <v>68</v>
      </c>
      <c r="J28" s="18">
        <f t="shared" si="3"/>
        <v>1</v>
      </c>
      <c r="K28" s="17">
        <f>SUM(K14:K27)</f>
        <v>0</v>
      </c>
      <c r="L28" s="18">
        <f t="shared" si="4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">
        <v>35</v>
      </c>
      <c r="C37" s="26"/>
      <c r="D37" s="26"/>
      <c r="E37" s="13"/>
      <c r="F37" s="13"/>
      <c r="G37" s="26" t="s">
        <v>40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1:P37"/>
  <sheetViews>
    <sheetView zoomScale="70" zoomScaleNormal="85" zoomScaleSheetLayoutView="100" workbookViewId="0">
      <selection activeCell="Q15" sqref="Q15"/>
    </sheetView>
  </sheetViews>
  <sheetFormatPr baseColWidth="10" defaultColWidth="11.453125" defaultRowHeight="12.5" x14ac:dyDescent="0.25"/>
  <cols>
    <col min="1" max="2" width="11.453125" style="1"/>
    <col min="3" max="3" width="38.54296875" style="1" bestFit="1" customWidth="1"/>
    <col min="4" max="4" width="6.6328125" style="1" customWidth="1"/>
    <col min="5" max="5" width="5.54296875" style="1" bestFit="1" customWidth="1"/>
    <col min="6" max="6" width="23.7265625" style="1" customWidth="1"/>
    <col min="7" max="7" width="9.453125" style="1" customWidth="1"/>
    <col min="8" max="11" width="7.54296875" style="1" customWidth="1"/>
    <col min="12" max="12" width="17.08984375" style="1" customWidth="1"/>
    <col min="13" max="14" width="7.54296875" style="1" customWidth="1"/>
    <col min="15" max="16384" width="11.453125" style="1"/>
  </cols>
  <sheetData>
    <row r="1" spans="3:16" ht="62.25" customHeight="1" x14ac:dyDescent="0.25">
      <c r="D1" s="43" t="s">
        <v>0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3:16" ht="13" x14ac:dyDescent="0.3">
      <c r="C2" s="2"/>
      <c r="D2" s="2"/>
      <c r="E2" s="2"/>
      <c r="G2" s="2"/>
      <c r="H2" s="2"/>
      <c r="I2" s="2"/>
      <c r="J2" s="2"/>
      <c r="K2" s="2"/>
      <c r="L2" s="2"/>
      <c r="M2" s="2"/>
    </row>
    <row r="3" spans="3:16" ht="13" x14ac:dyDescent="0.3">
      <c r="C3" s="30" t="s">
        <v>30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3:16" ht="13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3:16" ht="13" x14ac:dyDescent="0.3">
      <c r="C5" s="30" t="s">
        <v>1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3:16" ht="13" x14ac:dyDescent="0.3">
      <c r="C6" s="41" t="s">
        <v>2</v>
      </c>
      <c r="D6" s="41"/>
      <c r="E6" s="41"/>
      <c r="F6" s="41"/>
      <c r="G6" s="42" t="s">
        <v>37</v>
      </c>
      <c r="H6" s="42"/>
      <c r="I6" s="42"/>
      <c r="J6" s="42"/>
      <c r="K6" s="3"/>
      <c r="L6" s="3"/>
      <c r="M6" s="3"/>
      <c r="N6" s="3"/>
      <c r="O6" s="3"/>
      <c r="P6" s="3"/>
    </row>
    <row r="7" spans="3:16" ht="13" x14ac:dyDescent="0.3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3:16" ht="14.5" x14ac:dyDescent="0.35">
      <c r="C8" s="4" t="s">
        <v>3</v>
      </c>
      <c r="D8" s="32" t="s">
        <v>29</v>
      </c>
      <c r="E8" s="32"/>
      <c r="F8" s="14" t="s">
        <v>5</v>
      </c>
      <c r="G8" s="20">
        <f>'1'!E8</f>
        <v>2</v>
      </c>
      <c r="H8"/>
      <c r="I8" s="4" t="s">
        <v>6</v>
      </c>
      <c r="J8" s="20">
        <f>'1'!H8</f>
        <v>2</v>
      </c>
      <c r="K8" s="38" t="s">
        <v>7</v>
      </c>
      <c r="L8" s="38"/>
      <c r="M8" s="38"/>
      <c r="N8" s="32" t="str">
        <f>'1'!L8</f>
        <v>FEB - JUN 25</v>
      </c>
      <c r="O8" s="32"/>
      <c r="P8" s="32"/>
    </row>
    <row r="10" spans="3:16" ht="13" x14ac:dyDescent="0.3">
      <c r="C10" s="4" t="s">
        <v>8</v>
      </c>
      <c r="D10" s="32" t="str">
        <f>'1'!B10</f>
        <v>LIC. MONSERRAT VÁZQUEZ MALAGA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3:16" ht="13" thickBot="1" x14ac:dyDescent="0.3">
      <c r="D11" s="6"/>
      <c r="E11" s="6"/>
      <c r="G11" s="6"/>
      <c r="H11" s="6"/>
      <c r="I11" s="6"/>
      <c r="J11" s="6"/>
      <c r="K11" s="6"/>
      <c r="L11" s="6"/>
      <c r="M11" s="6"/>
    </row>
    <row r="12" spans="3:16" ht="13" x14ac:dyDescent="0.25">
      <c r="C12" s="39" t="s">
        <v>9</v>
      </c>
      <c r="D12" s="36" t="s">
        <v>10</v>
      </c>
      <c r="E12" s="36" t="s">
        <v>11</v>
      </c>
      <c r="F12" s="27" t="s">
        <v>12</v>
      </c>
      <c r="G12" s="27" t="s">
        <v>13</v>
      </c>
      <c r="H12" s="27" t="s">
        <v>14</v>
      </c>
      <c r="I12" s="27"/>
      <c r="J12" s="27" t="s">
        <v>15</v>
      </c>
      <c r="K12" s="27" t="s">
        <v>16</v>
      </c>
      <c r="L12" s="27" t="s">
        <v>17</v>
      </c>
      <c r="M12" s="27" t="s">
        <v>18</v>
      </c>
      <c r="N12" s="27" t="s">
        <v>19</v>
      </c>
      <c r="O12" s="27" t="s">
        <v>20</v>
      </c>
      <c r="P12" s="33" t="s">
        <v>21</v>
      </c>
    </row>
    <row r="13" spans="3:16" ht="13" x14ac:dyDescent="0.25">
      <c r="C13" s="40"/>
      <c r="D13" s="37"/>
      <c r="E13" s="37"/>
      <c r="F13" s="28"/>
      <c r="G13" s="28"/>
      <c r="H13" s="7" t="s">
        <v>22</v>
      </c>
      <c r="I13" s="7" t="s">
        <v>23</v>
      </c>
      <c r="J13" s="28"/>
      <c r="K13" s="28"/>
      <c r="L13" s="28"/>
      <c r="M13" s="28"/>
      <c r="N13" s="28"/>
      <c r="O13" s="28"/>
      <c r="P13" s="34"/>
    </row>
    <row r="14" spans="3:16" s="11" customFormat="1" ht="25" x14ac:dyDescent="0.25">
      <c r="C14" s="9" t="s">
        <v>44</v>
      </c>
      <c r="D14" s="9" t="s">
        <v>42</v>
      </c>
      <c r="E14" s="9" t="s">
        <v>47</v>
      </c>
      <c r="F14" s="9" t="str">
        <f>'1'!D14</f>
        <v xml:space="preserve">ADMON </v>
      </c>
      <c r="G14" s="9">
        <v>38</v>
      </c>
      <c r="H14" s="9"/>
      <c r="I14" s="9"/>
      <c r="J14" s="10">
        <f t="shared" ref="J14:J15" si="0">H14/G14</f>
        <v>0</v>
      </c>
      <c r="K14" s="9">
        <f t="shared" ref="K14:K28" si="1">(G14-SUM(H14:I14))-M14</f>
        <v>38</v>
      </c>
      <c r="L14" s="10">
        <f t="shared" ref="L14:L28" si="2">K14/G14</f>
        <v>1</v>
      </c>
      <c r="M14" s="9">
        <v>0</v>
      </c>
      <c r="N14" s="10">
        <f t="shared" ref="N14:N28" si="3">M14/G14</f>
        <v>0</v>
      </c>
      <c r="O14" s="9"/>
      <c r="P14" s="15"/>
    </row>
    <row r="15" spans="3:16" s="11" customFormat="1" ht="25" x14ac:dyDescent="0.25">
      <c r="C15" s="9" t="s">
        <v>45</v>
      </c>
      <c r="D15" s="9" t="s">
        <v>42</v>
      </c>
      <c r="E15" s="9" t="s">
        <v>46</v>
      </c>
      <c r="F15" s="9" t="s">
        <v>31</v>
      </c>
      <c r="G15" s="9">
        <v>30</v>
      </c>
      <c r="H15" s="9"/>
      <c r="I15" s="9"/>
      <c r="J15" s="10">
        <f t="shared" si="0"/>
        <v>0</v>
      </c>
      <c r="K15" s="9">
        <f t="shared" si="1"/>
        <v>30</v>
      </c>
      <c r="L15" s="10">
        <f>K15/G15</f>
        <v>1</v>
      </c>
      <c r="M15" s="9">
        <v>0</v>
      </c>
      <c r="N15" s="10">
        <f t="shared" si="3"/>
        <v>0</v>
      </c>
      <c r="O15" s="9"/>
      <c r="P15" s="15"/>
    </row>
    <row r="16" spans="3:16" s="11" customFormat="1" x14ac:dyDescent="0.25">
      <c r="C16" s="24"/>
      <c r="D16" s="9"/>
      <c r="E16" s="9"/>
      <c r="F16" s="9"/>
      <c r="G16" s="9"/>
      <c r="H16" s="9"/>
      <c r="I16" s="9"/>
      <c r="J16" s="10"/>
      <c r="K16" s="9"/>
      <c r="L16" s="10"/>
      <c r="M16" s="9"/>
      <c r="N16" s="10"/>
      <c r="O16" s="9"/>
      <c r="P16" s="15"/>
    </row>
    <row r="17" spans="3:16" s="11" customFormat="1" x14ac:dyDescent="0.25">
      <c r="C17" s="9"/>
      <c r="D17" s="9"/>
      <c r="E17" s="9"/>
      <c r="F17" s="9"/>
      <c r="G17" s="9"/>
      <c r="H17" s="9"/>
      <c r="I17" s="9"/>
      <c r="J17" s="10"/>
      <c r="K17" s="9"/>
      <c r="L17" s="10"/>
      <c r="M17" s="9"/>
      <c r="N17" s="10"/>
      <c r="O17" s="9"/>
      <c r="P17" s="15"/>
    </row>
    <row r="18" spans="3:16" s="11" customFormat="1" x14ac:dyDescent="0.25">
      <c r="C18" s="9"/>
      <c r="D18" s="9"/>
      <c r="E18" s="9"/>
      <c r="F18" s="9"/>
      <c r="G18" s="9"/>
      <c r="H18" s="9"/>
      <c r="I18" s="9"/>
      <c r="J18" s="10"/>
      <c r="K18" s="9"/>
      <c r="L18" s="10"/>
      <c r="M18" s="9"/>
      <c r="N18" s="10"/>
      <c r="O18" s="9"/>
      <c r="P18" s="15"/>
    </row>
    <row r="19" spans="3:16" s="11" customFormat="1" x14ac:dyDescent="0.25">
      <c r="C19" s="9"/>
      <c r="D19" s="9"/>
      <c r="E19" s="9"/>
      <c r="F19" s="9"/>
      <c r="G19" s="9"/>
      <c r="H19" s="9"/>
      <c r="I19" s="9"/>
      <c r="J19" s="10"/>
      <c r="K19" s="9"/>
      <c r="L19" s="10"/>
      <c r="M19" s="9"/>
      <c r="N19" s="10"/>
      <c r="O19" s="9"/>
      <c r="P19" s="15"/>
    </row>
    <row r="20" spans="3:16" s="11" customFormat="1" x14ac:dyDescent="0.25">
      <c r="C20" s="9"/>
      <c r="D20" s="9"/>
      <c r="E20" s="9"/>
      <c r="F20" s="9"/>
      <c r="G20" s="9"/>
      <c r="H20" s="9"/>
      <c r="I20" s="9"/>
      <c r="J20" s="10"/>
      <c r="K20" s="9"/>
      <c r="L20" s="10"/>
      <c r="M20" s="9"/>
      <c r="N20" s="10"/>
      <c r="O20" s="9"/>
      <c r="P20" s="15"/>
    </row>
    <row r="21" spans="3:16" s="11" customFormat="1" x14ac:dyDescent="0.25">
      <c r="C21" s="9"/>
      <c r="D21" s="9"/>
      <c r="E21" s="9"/>
      <c r="F21" s="9"/>
      <c r="G21" s="9"/>
      <c r="H21" s="9"/>
      <c r="I21" s="9"/>
      <c r="J21" s="10"/>
      <c r="K21" s="9"/>
      <c r="L21" s="10"/>
      <c r="M21" s="9"/>
      <c r="N21" s="10"/>
      <c r="O21" s="9"/>
      <c r="P21" s="15"/>
    </row>
    <row r="22" spans="3:16" s="11" customFormat="1" x14ac:dyDescent="0.25">
      <c r="C22" s="9"/>
      <c r="D22" s="9"/>
      <c r="E22" s="9"/>
      <c r="F22" s="9"/>
      <c r="G22" s="9"/>
      <c r="H22" s="9"/>
      <c r="I22" s="9"/>
      <c r="J22" s="10"/>
      <c r="K22" s="9"/>
      <c r="L22" s="10"/>
      <c r="M22" s="9"/>
      <c r="N22" s="10"/>
      <c r="O22" s="9"/>
      <c r="P22" s="15"/>
    </row>
    <row r="23" spans="3:16" s="11" customFormat="1" x14ac:dyDescent="0.25">
      <c r="C23" s="9"/>
      <c r="D23" s="9"/>
      <c r="E23" s="9"/>
      <c r="F23" s="9"/>
      <c r="G23" s="9"/>
      <c r="H23" s="9"/>
      <c r="I23" s="9"/>
      <c r="J23" s="10"/>
      <c r="K23" s="9"/>
      <c r="L23" s="10"/>
      <c r="M23" s="9"/>
      <c r="N23" s="10"/>
      <c r="O23" s="9"/>
      <c r="P23" s="15"/>
    </row>
    <row r="24" spans="3:16" s="11" customFormat="1" x14ac:dyDescent="0.25">
      <c r="C24" s="9"/>
      <c r="D24" s="9"/>
      <c r="E24" s="9"/>
      <c r="F24" s="9"/>
      <c r="G24" s="9"/>
      <c r="H24" s="9"/>
      <c r="I24" s="9"/>
      <c r="J24" s="10"/>
      <c r="K24" s="9"/>
      <c r="L24" s="10"/>
      <c r="M24" s="9"/>
      <c r="N24" s="10"/>
      <c r="O24" s="9"/>
      <c r="P24" s="15"/>
    </row>
    <row r="25" spans="3:16" s="11" customFormat="1" x14ac:dyDescent="0.25">
      <c r="C25" s="9"/>
      <c r="D25" s="9"/>
      <c r="E25" s="9"/>
      <c r="F25" s="9"/>
      <c r="G25" s="9"/>
      <c r="H25" s="9"/>
      <c r="I25" s="9"/>
      <c r="J25" s="10"/>
      <c r="K25" s="9"/>
      <c r="L25" s="10"/>
      <c r="M25" s="9"/>
      <c r="N25" s="10"/>
      <c r="O25" s="9"/>
      <c r="P25" s="15"/>
    </row>
    <row r="26" spans="3:16" s="11" customFormat="1" x14ac:dyDescent="0.25">
      <c r="C26" s="9"/>
      <c r="D26" s="9"/>
      <c r="E26" s="9"/>
      <c r="F26" s="9"/>
      <c r="G26" s="9"/>
      <c r="H26" s="9"/>
      <c r="I26" s="9"/>
      <c r="J26" s="10"/>
      <c r="K26" s="9"/>
      <c r="L26" s="10"/>
      <c r="M26" s="9"/>
      <c r="N26" s="10"/>
      <c r="O26" s="9"/>
      <c r="P26" s="15"/>
    </row>
    <row r="27" spans="3:16" s="11" customFormat="1" ht="16.5" customHeight="1" x14ac:dyDescent="0.25">
      <c r="C27" s="9"/>
      <c r="D27" s="9"/>
      <c r="E27" s="9"/>
      <c r="F27" s="9"/>
      <c r="G27" s="9"/>
      <c r="H27" s="9"/>
      <c r="I27" s="9"/>
      <c r="J27" s="10"/>
      <c r="K27" s="9"/>
      <c r="L27" s="10"/>
      <c r="M27" s="9"/>
      <c r="N27" s="10"/>
      <c r="O27" s="9"/>
      <c r="P27" s="15"/>
    </row>
    <row r="28" spans="3:16" ht="13" thickBot="1" x14ac:dyDescent="0.3">
      <c r="C28" s="16" t="s">
        <v>24</v>
      </c>
      <c r="D28" s="17" t="s">
        <v>25</v>
      </c>
      <c r="E28" s="17" t="s">
        <v>25</v>
      </c>
      <c r="F28" s="17" t="s">
        <v>25</v>
      </c>
      <c r="G28" s="17">
        <f>SUM(G14:G27)</f>
        <v>68</v>
      </c>
      <c r="H28" s="17">
        <f>SUM(H14:H27)</f>
        <v>0</v>
      </c>
      <c r="I28" s="17">
        <f>SUM(I14:I27)</f>
        <v>0</v>
      </c>
      <c r="J28" s="18">
        <f>SUM(H28:I28)/G28</f>
        <v>0</v>
      </c>
      <c r="K28" s="17">
        <f t="shared" si="1"/>
        <v>68</v>
      </c>
      <c r="L28" s="18">
        <f t="shared" si="2"/>
        <v>1</v>
      </c>
      <c r="M28" s="17">
        <f>SUM(M14:M27)</f>
        <v>0</v>
      </c>
      <c r="N28" s="18">
        <f t="shared" si="3"/>
        <v>0</v>
      </c>
      <c r="O28" s="17" t="e">
        <f>AVERAGE(O14:O27)</f>
        <v>#DIV/0!</v>
      </c>
      <c r="P28" s="19" t="e">
        <f>AVERAGE(P14:P27)</f>
        <v>#DIV/0!</v>
      </c>
    </row>
    <row r="30" spans="3:16" ht="120" customHeight="1" x14ac:dyDescent="0.25">
      <c r="C30" s="35" t="s">
        <v>26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2" spans="3:16" x14ac:dyDescent="0.25">
      <c r="C32" s="12"/>
    </row>
    <row r="33" spans="3:12" ht="13" x14ac:dyDescent="0.3">
      <c r="D33" s="29" t="s">
        <v>27</v>
      </c>
      <c r="E33" s="29"/>
      <c r="F33" s="29"/>
      <c r="I33" s="30" t="s">
        <v>28</v>
      </c>
      <c r="J33" s="30"/>
      <c r="K33" s="30"/>
      <c r="L33" s="30"/>
    </row>
    <row r="34" spans="3:12" ht="62.25" customHeight="1" x14ac:dyDescent="0.25">
      <c r="D34" s="31"/>
      <c r="E34" s="31"/>
      <c r="F34" s="31"/>
      <c r="I34" s="32"/>
      <c r="J34" s="32"/>
      <c r="K34" s="32"/>
      <c r="L34" s="32"/>
    </row>
    <row r="35" spans="3:12" hidden="1" x14ac:dyDescent="0.25">
      <c r="C35" s="25" t="e">
        <v>#REF!</v>
      </c>
      <c r="D35" s="25"/>
      <c r="E35" s="6"/>
      <c r="G35" s="25"/>
      <c r="H35" s="25"/>
      <c r="I35" s="25"/>
      <c r="J35" s="25"/>
    </row>
    <row r="36" spans="3:12" hidden="1" x14ac:dyDescent="0.25"/>
    <row r="37" spans="3:12" ht="45" customHeight="1" x14ac:dyDescent="0.25">
      <c r="D37" s="26" t="str">
        <f>D10</f>
        <v>LIC. MONSERRAT VÁZQUEZ MALAGA</v>
      </c>
      <c r="E37" s="26"/>
      <c r="F37" s="26"/>
      <c r="G37" s="13"/>
      <c r="H37" s="13"/>
      <c r="I37" s="26" t="s">
        <v>40</v>
      </c>
      <c r="J37" s="26"/>
      <c r="K37" s="26"/>
      <c r="L37" s="26"/>
    </row>
  </sheetData>
  <mergeCells count="31">
    <mergeCell ref="D8:E8"/>
    <mergeCell ref="K8:M8"/>
    <mergeCell ref="N8:P8"/>
    <mergeCell ref="D1:P1"/>
    <mergeCell ref="C3:P3"/>
    <mergeCell ref="C5:P5"/>
    <mergeCell ref="C6:F6"/>
    <mergeCell ref="G6:J6"/>
    <mergeCell ref="D10:N10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P12:P13"/>
    <mergeCell ref="C30:P30"/>
    <mergeCell ref="D34:F34"/>
    <mergeCell ref="I34:L34"/>
    <mergeCell ref="D33:F33"/>
    <mergeCell ref="I33:L33"/>
    <mergeCell ref="C35:D35"/>
    <mergeCell ref="G35:J35"/>
    <mergeCell ref="D37:F37"/>
    <mergeCell ref="I37:L37"/>
    <mergeCell ref="O12:O13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MONSERRAT VÁZQUEZ MALAGA</cp:lastModifiedBy>
  <cp:revision/>
  <cp:lastPrinted>2023-10-06T03:16:33Z</cp:lastPrinted>
  <dcterms:created xsi:type="dcterms:W3CDTF">2021-11-22T14:45:25Z</dcterms:created>
  <dcterms:modified xsi:type="dcterms:W3CDTF">2025-04-03T02:57:21Z</dcterms:modified>
  <cp:category/>
  <cp:contentStatus/>
</cp:coreProperties>
</file>