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4240" yWindow="840" windowWidth="23920" windowHeight="1438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5" l="1"/>
  <c r="G37" i="24"/>
  <c r="G37" i="23"/>
  <c r="G37" i="22"/>
  <c r="I14" i="10"/>
  <c r="I18" i="10"/>
  <c r="N28" i="10"/>
  <c r="M28" i="10"/>
  <c r="H8" i="25"/>
  <c r="E8" i="25"/>
  <c r="B10" i="25"/>
  <c r="B37" i="25"/>
  <c r="I19" i="10"/>
  <c r="L17" i="10"/>
  <c r="I17" i="10"/>
  <c r="L16" i="10"/>
  <c r="I16" i="10"/>
  <c r="L15" i="10"/>
  <c r="I15" i="10"/>
  <c r="L14" i="10"/>
  <c r="L8" i="25"/>
  <c r="N28" i="25"/>
  <c r="M28" i="25"/>
  <c r="K28" i="25"/>
  <c r="G28" i="25"/>
  <c r="F28" i="25"/>
  <c r="N28" i="24"/>
  <c r="M28" i="24"/>
  <c r="K28" i="24"/>
  <c r="G28" i="24"/>
  <c r="F28" i="24"/>
  <c r="B10" i="24"/>
  <c r="B37" i="24"/>
  <c r="L8" i="24"/>
  <c r="H8" i="24"/>
  <c r="E8" i="24"/>
  <c r="N28" i="23"/>
  <c r="M28" i="23"/>
  <c r="K28" i="23"/>
  <c r="G28" i="23"/>
  <c r="F28" i="23"/>
  <c r="B37" i="23"/>
  <c r="L8" i="23"/>
  <c r="H8" i="23"/>
  <c r="E8" i="23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<sst xmlns="http://schemas.openxmlformats.org/spreadsheetml/2006/main" count="182" uniqueCount="44">
  <si>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</si>
  <si>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</si>
  <si>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</si>
  <si>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</si>
  <si>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</si>
  <si>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</si>
  <si>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</si>
  <si>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</si>
  <si>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</si>
  <si>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</si>
  <si>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</si>
  <si>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</si>
  <si>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</si>
  <si>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</si>
  <si>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</si>
  <si>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</si>
  <si>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</si>
  <si>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</si>
  <si>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</si>
  <si>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</si>
  <si>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</si>
  <si>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</si>
  <si>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</si>
  <si>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</si>
  <si>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</si>
  <si>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</si>
  <si>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</si>
  <si>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</si>
  <si>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</si>
  <si>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</si>
  <si>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</si>
  <si>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</si>
  <si>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ELECTROMECANICA</t>
  </si>
  <si>
    <t>JUAN CARLOS CÁRDENAS TUFIÑO</t>
  </si>
  <si>
    <t>ELECTROMECÁNICA</t>
  </si>
  <si>
    <t>II</t>
  </si>
  <si>
    <t>ADMINISTRACIÓN Y TÉCNICAS DE MANTENIMIENTO</t>
  </si>
  <si>
    <t>602-A</t>
  </si>
  <si>
    <t>602-B</t>
  </si>
  <si>
    <t>401-A</t>
  </si>
  <si>
    <t>401-B</t>
  </si>
  <si>
    <t>FEBRERO-JUNIO 2025.</t>
  </si>
  <si>
    <t>FINAL</t>
  </si>
  <si>
    <t>JUAN LUIS BAIZABAL CHAPARROS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</si>
</sst>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66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6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125" zoomScaleNormal="125" zoomScaleSheetLayoutView="100" zoomScalePageLayoutView="125" workbookViewId="0">
      <selection activeCell="I39" sqref="I3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2</v>
      </c>
      <c r="I8" s="36" t="s">
        <v>7</v>
      </c>
      <c r="J8" s="36"/>
      <c r="K8" s="36"/>
      <c r="L8" s="30" t="s">
        <v>41</v>
      </c>
      <c r="M8" s="30"/>
      <c r="N8" s="30"/>
    </row>
    <row r="10" spans="1:14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">
      <c r="A14" s="9" t="s">
        <v>36</v>
      </c>
      <c r="B14" s="9" t="s">
        <v>21</v>
      </c>
      <c r="C14" s="9" t="s">
        <v>37</v>
      </c>
      <c r="D14" s="9" t="s">
        <v>30</v>
      </c>
      <c r="E14" s="9">
        <v>30</v>
      </c>
      <c r="F14" s="9">
        <v>21</v>
      </c>
      <c r="G14" s="9"/>
      <c r="H14" s="10"/>
      <c r="I14" s="9">
        <f t="shared" ref="I14:I19" si="0">(E14-SUM(F14:G14))-K14</f>
        <v>9</v>
      </c>
      <c r="J14" s="10"/>
      <c r="K14" s="9">
        <v>0</v>
      </c>
      <c r="L14" s="10">
        <f t="shared" ref="L14:L18" si="1">K14/E14</f>
        <v>0</v>
      </c>
      <c r="M14" s="9">
        <v>66</v>
      </c>
      <c r="N14" s="15">
        <v>0.7</v>
      </c>
    </row>
    <row r="15" spans="1:14" s="11" customFormat="1" ht="24">
      <c r="A15" s="9" t="s">
        <v>36</v>
      </c>
      <c r="B15" s="9" t="s">
        <v>21</v>
      </c>
      <c r="C15" s="9" t="s">
        <v>38</v>
      </c>
      <c r="D15" s="9" t="s">
        <v>30</v>
      </c>
      <c r="E15" s="9">
        <v>9</v>
      </c>
      <c r="F15" s="9">
        <v>8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68</v>
      </c>
      <c r="N15" s="15">
        <v>0.89</v>
      </c>
    </row>
    <row r="16" spans="1:14" s="11" customFormat="1" ht="24">
      <c r="A16" s="9" t="s">
        <v>31</v>
      </c>
      <c r="B16" s="9" t="s">
        <v>21</v>
      </c>
      <c r="C16" s="9" t="s">
        <v>39</v>
      </c>
      <c r="D16" s="9" t="s">
        <v>35</v>
      </c>
      <c r="E16" s="9">
        <v>32</v>
      </c>
      <c r="F16" s="9">
        <v>21</v>
      </c>
      <c r="G16" s="9"/>
      <c r="H16" s="10"/>
      <c r="I16" s="9">
        <f t="shared" si="0"/>
        <v>11</v>
      </c>
      <c r="J16" s="10"/>
      <c r="K16" s="9">
        <v>0</v>
      </c>
      <c r="L16" s="10">
        <f t="shared" si="1"/>
        <v>0</v>
      </c>
      <c r="M16" s="9">
        <v>74</v>
      </c>
      <c r="N16" s="15">
        <v>0.66</v>
      </c>
    </row>
    <row r="17" spans="1:14" s="11" customFormat="1" ht="24">
      <c r="A17" s="9" t="s">
        <v>31</v>
      </c>
      <c r="B17" s="9" t="s">
        <v>21</v>
      </c>
      <c r="C17" s="9" t="s">
        <v>40</v>
      </c>
      <c r="D17" s="9" t="s">
        <v>35</v>
      </c>
      <c r="E17" s="9">
        <v>28</v>
      </c>
      <c r="F17" s="9">
        <v>22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68</v>
      </c>
      <c r="N17" s="15">
        <v>0.79</v>
      </c>
    </row>
    <row r="18" spans="1:14" s="11" customFormat="1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72</v>
      </c>
      <c r="G28" s="17">
        <f>SUM(G14:G27)</f>
        <v>0</v>
      </c>
      <c r="H28" s="18"/>
      <c r="I28" s="17">
        <f t="shared" si="2"/>
        <v>27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69</v>
      </c>
      <c r="N28" s="19">
        <f>AVERAGE(N14:N27)</f>
        <v>0.76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">
        <v>43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150" zoomScaleNormal="150" zoomScaleSheetLayoutView="100" zoomScalePageLayoutView="150" workbookViewId="0">
      <selection activeCell="G38" sqref="G3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2025.</v>
      </c>
      <c r="M8" s="30"/>
      <c r="N8" s="30"/>
    </row>
    <row r="10" spans="1:14">
      <c r="A10" s="4" t="s">
        <v>8</v>
      </c>
      <c r="B10" s="30" t="str">
        <f>'1'!B10</f>
        <v>JUAN CARLOS CÁRDENAS TUFIÑO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22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tr">
        <f>'1'!G37:J37</f>
        <v>JUAN LUIS BAIZABAL CHAPARROS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G38" sqref="G3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2025.</v>
      </c>
      <c r="M8" s="30"/>
      <c r="N8" s="30"/>
    </row>
    <row r="10" spans="1:14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tr">
        <f>'1'!G37:J37</f>
        <v>JUAN LUIS BAIZABAL CHAPARROS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G38" sqref="G3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7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2025.</v>
      </c>
      <c r="M8" s="30"/>
      <c r="N8" s="30"/>
    </row>
    <row r="10" spans="1:14">
      <c r="A10" s="4" t="s">
        <v>8</v>
      </c>
      <c r="B10" s="30" t="str">
        <f>'1'!B10</f>
        <v>JUAN CARLOS CÁRDENAS TUFIÑO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tr">
        <f>'1'!G37:J37</f>
        <v>JUAN LUIS BAIZABAL CHAPARROS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zoomScale="69" zoomScaleNormal="120" zoomScaleSheetLayoutView="100" zoomScalePageLayoutView="120" workbookViewId="0">
      <selection activeCell="G38" sqref="G3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8.1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0" t="s">
        <v>42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2025.</v>
      </c>
      <c r="M8" s="30"/>
      <c r="N8" s="30"/>
    </row>
    <row r="10" spans="1:14">
      <c r="A10" s="4" t="s">
        <v>8</v>
      </c>
      <c r="B10" s="30" t="str">
        <f>'1'!B10</f>
        <v>JUAN CARLOS CÁRDENAS TUFIÑO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5" customHeight="1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5" customHeight="1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5" customHeight="1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5" customHeight="1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5" customHeight="1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tr">
        <f>'1'!G37:J37</f>
        <v>JUAN LUIS BAIZABAL CHAPARROS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2025-03-07T23:51:33Z</dcterms:modified>
</cp:coreProperties>
</file>