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Febrero-junio 2025/Reportes/Reportes/"/>
    </mc:Choice>
  </mc:AlternateContent>
  <xr:revisionPtr revIDLastSave="9" documentId="8_{6874F929-B3E1-40D1-BED4-D7CADBC60B9F}" xr6:coauthVersionLast="47" xr6:coauthVersionMax="47" xr10:uidLastSave="{04E8B944-DCED-47DE-B9A4-C4B9CCD14F4B}"/>
  <bookViews>
    <workbookView xWindow="-108" yWindow="-108" windowWidth="23256" windowHeight="13896" activeTab="1" xr2:uid="{00000000-000D-0000-FFFF-FFFF00000000}"/>
  </bookViews>
  <sheets>
    <sheet name="CADENA DE SUMINISTRO" sheetId="1" r:id="rId1"/>
    <sheet name="ADMINISTRACION DE LA SALUD" sheetId="3" r:id="rId2"/>
    <sheet name="ING ECONOMICA" sheetId="4" r:id="rId3"/>
    <sheet name="MATERIA 5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29" i="4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7" i="4" l="1"/>
  <c r="O57" i="4"/>
  <c r="P57" i="4"/>
  <c r="J57" i="3"/>
  <c r="B43" i="4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57" i="4"/>
  <c r="O57" i="3"/>
  <c r="N57" i="4"/>
  <c r="N58" i="4"/>
  <c r="M58" i="4"/>
  <c r="P58" i="3"/>
  <c r="N57" i="3"/>
  <c r="P57" i="3"/>
  <c r="N58" i="3"/>
  <c r="K57" i="3"/>
  <c r="K58" i="3"/>
  <c r="J58" i="3"/>
  <c r="O58" i="4"/>
  <c r="L58" i="3"/>
  <c r="Q56" i="3"/>
  <c r="L57" i="3"/>
  <c r="M58" i="3"/>
  <c r="K58" i="4"/>
  <c r="M57" i="3"/>
  <c r="J57" i="4"/>
  <c r="O58" i="3"/>
  <c r="K57" i="4"/>
  <c r="L58" i="4"/>
  <c r="Q56" i="4"/>
  <c r="Q56" i="6"/>
  <c r="M58" i="6"/>
  <c r="O58" i="6"/>
  <c r="Q54" i="6"/>
  <c r="Q57" i="6" s="1"/>
  <c r="Q55" i="6"/>
  <c r="Q58" i="6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4" l="1"/>
  <c r="Q58" i="4"/>
  <c r="Q57" i="3"/>
  <c r="Q58" i="3"/>
  <c r="Q49" i="1"/>
  <c r="Q50" i="1"/>
  <c r="Q51" i="1"/>
  <c r="Q52" i="1"/>
  <c r="Q21" i="1" l="1"/>
  <c r="Q22" i="1"/>
  <c r="Q23" i="1"/>
  <c r="Q24" i="1"/>
  <c r="Q25" i="1"/>
  <c r="Q26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<sst xmlns="http://schemas.openxmlformats.org/spreadsheetml/2006/main" count="242" uniqueCount="163">
  <si>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</si>
  <si>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</si>
  <si>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</si>
  <si>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</si>
  <si>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</si>
  <si>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</si>
  <si>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</si>
  <si>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</si>
  <si>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</si>
  <si>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</si>
  <si>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</si>
  <si>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</si>
  <si>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</si>
  <si>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</si>
  <si>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</si>
  <si>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</si>
  <si>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</si>
  <si>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</si>
  <si>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</si>
  <si>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</si>
  <si>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</si>
  <si>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</si>
  <si>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</si>
  <si>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</si>
  <si>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Ageo  Guevara Lora</t>
  </si>
  <si>
    <t>Ageo Guevara Lora</t>
  </si>
  <si>
    <t>Ingeniería Económica</t>
  </si>
  <si>
    <t>CANO TORRES NANCY PAOLA</t>
  </si>
  <si>
    <t>CHIPOL ESCOBAR AIDA LUISA</t>
  </si>
  <si>
    <t>ORTIZ GOREL YAMILA</t>
  </si>
  <si>
    <t>QUINO AYALA PERLA ITZEL</t>
  </si>
  <si>
    <t>221U0413</t>
  </si>
  <si>
    <t>221U0415</t>
  </si>
  <si>
    <t>221U0416</t>
  </si>
  <si>
    <t>221U0418</t>
  </si>
  <si>
    <t>221U0422</t>
  </si>
  <si>
    <t>221U0424</t>
  </si>
  <si>
    <t>221U0431</t>
  </si>
  <si>
    <t>221U0432</t>
  </si>
  <si>
    <t>221U0439</t>
  </si>
  <si>
    <t>221U0440</t>
  </si>
  <si>
    <t>221U0488</t>
  </si>
  <si>
    <t>221U0463</t>
  </si>
  <si>
    <t>Aministración de la Salud y Seguridad Ocupacional</t>
  </si>
  <si>
    <t>607B</t>
  </si>
  <si>
    <t>CAPORAL FIGAROLA EDGAR DE JESUS</t>
  </si>
  <si>
    <t>CARVAJAL BAPO YOALI ESPERANZA</t>
  </si>
  <si>
    <t>JIMENEZ POLITO YADIRA</t>
  </si>
  <si>
    <t>MALAGA TEMICH KARLA ALEJANDRA</t>
  </si>
  <si>
    <t>MALDONADO MALAGA MARIA JOSE</t>
  </si>
  <si>
    <t>MORA LUNA EDGAR DE JESUS</t>
  </si>
  <si>
    <t>PEREZ HERNANDEZ ESTHEFANIA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</si>
  <si>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</si>
  <si>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</si>
  <si>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</si>
  <si>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</si>
  <si>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</si>
  <si>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</si>
  <si>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ALEMAN PRIETO GENESIS MILAGROS</t>
  </si>
  <si>
    <t>ARRES XOLO ARLETTE DEL CARMEN</t>
  </si>
  <si>
    <t>AZAMAR AZAMAR ANA LIZZET</t>
  </si>
  <si>
    <t>BARRIENTOS COTA JESSICA SARAHI</t>
  </si>
  <si>
    <t>BUENO VILLEGAS RAFAEL</t>
  </si>
  <si>
    <t>BUSTAMANTE MEZO ALEXIS NOE</t>
  </si>
  <si>
    <t>CAMPOS ALVAREZ ESTEFANIA</t>
  </si>
  <si>
    <t>CHIGO REYES DAVID</t>
  </si>
  <si>
    <t>CHIPOL PUCHETA KENIA LISBETH</t>
  </si>
  <si>
    <t>CORTES TAXILAGA MARITZA</t>
  </si>
  <si>
    <t>CORTES VILLEGAS VICTOR MANUEL</t>
  </si>
  <si>
    <t>CRUZ COTO KEVIN IMANOL</t>
  </si>
  <si>
    <t>HERNANDEZ BURGOS JORGE</t>
  </si>
  <si>
    <t>HERNANDEZ ARRES MARY JOSE</t>
  </si>
  <si>
    <t>IXTEPAN BUSTAMANTE JORGE LUIS</t>
  </si>
  <si>
    <t>IXTEPAN CHIPOL CESAR SAUL</t>
  </si>
  <si>
    <t>OLIN PEREZ JANITZZI JANNET</t>
  </si>
  <si>
    <t>PASCUAL MIXTEGA IRAIS YAMILET</t>
  </si>
  <si>
    <t>PIXTA IXBA AMAYRANI</t>
  </si>
  <si>
    <t>SAN GABRIEL ANTELE KENIA ALEJANDRA</t>
  </si>
  <si>
    <t>SANTOS TEMICH VICTORIANO</t>
  </si>
  <si>
    <t>TAXILAGA ARENAL DIANA MARIA</t>
  </si>
  <si>
    <t>VERGARA POLITO ROBERTO</t>
  </si>
  <si>
    <t>VELASCO TEOBA JAZMIN</t>
  </si>
  <si>
    <t>221U0490</t>
  </si>
  <si>
    <t>221U0491</t>
  </si>
  <si>
    <t>221U0852</t>
  </si>
  <si>
    <t>221U0451</t>
  </si>
  <si>
    <t>221U0453</t>
  </si>
  <si>
    <t>221U0454</t>
  </si>
  <si>
    <t>221U0768</t>
  </si>
  <si>
    <t>221U0464</t>
  </si>
  <si>
    <t>221U0465</t>
  </si>
  <si>
    <t>221U0467</t>
  </si>
  <si>
    <t>221U0469</t>
  </si>
  <si>
    <t>221U0470</t>
  </si>
  <si>
    <t>221U0471</t>
  </si>
  <si>
    <t>221U0473</t>
  </si>
  <si>
    <t>221U0482</t>
  </si>
  <si>
    <t>221U0483</t>
  </si>
  <si>
    <t>AMBROS ABRAJAN GEMA VANESSA</t>
  </si>
  <si>
    <t>BAXIN VICTORIO IRIS DENNIS</t>
  </si>
  <si>
    <t>DELGADO SEBA BEKEM PATRICI</t>
  </si>
  <si>
    <t>FISCAL MARCIAL AMAYRANI POLETTE</t>
  </si>
  <si>
    <t>GARCIA CANDELARIO DULCE MARIANT</t>
  </si>
  <si>
    <t>HERNANDEZ FLORES XIMENA NAOMI</t>
  </si>
  <si>
    <t>JAUREGUI CHONTAL AMERICA YESENIA</t>
  </si>
  <si>
    <t>MANTILLA MINQUIS RADAMEX</t>
  </si>
  <si>
    <t>MARTINEZ DOMINGUEZ INGRID MONSERRAT</t>
  </si>
  <si>
    <t>MARTINEZ PASCUAL KRISTEN RUBI</t>
  </si>
  <si>
    <t>MIJANGOS VAZQUEZ LEONARDO</t>
  </si>
  <si>
    <t>PAXTIAN ARTIGAS AMARIEL</t>
  </si>
  <si>
    <t>SALINAS CARRERA ISMAEL ARNULFO</t>
  </si>
  <si>
    <t>TOTO CHAPOL CARMEN SARAI</t>
  </si>
  <si>
    <t>VELASCO ANTELE EDGAR EMANUEL</t>
  </si>
  <si>
    <t>231U0266</t>
  </si>
  <si>
    <t>231U0271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</si>
  <si>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</si>
  <si>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</si>
  <si>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</si>
  <si>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</si>
  <si>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</si>
  <si>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</si>
  <si>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</si>
  <si>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</si>
  <si>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</si>
  <si>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231U0402</t>
  </si>
  <si>
    <t>231U0620</t>
  </si>
  <si>
    <t>231U0319</t>
  </si>
  <si>
    <t>231U0312</t>
  </si>
  <si>
    <t>FARARONI FLORES FATIMA ESMERALDA</t>
  </si>
  <si>
    <t>HERRERA ATAXCA CAMILA</t>
  </si>
  <si>
    <t>LUCHO XOLO ERIK JHOVANI</t>
  </si>
  <si>
    <t>MOLINA MENDOZA ANDRES GAMALIEL</t>
  </si>
  <si>
    <t>MONTALVO GRACIA MIRTANDA</t>
  </si>
  <si>
    <t>PRETELIN FONSECA JOSE EDUARDO</t>
  </si>
  <si>
    <t>ROMERO GUTIERREZ NAOMI ALEJANDRA</t>
  </si>
  <si>
    <t>SEBA IXTEPAN ELIZABET</t>
  </si>
  <si>
    <t>VILLALOBOD COPETE ROGELIO DE JESUS</t>
  </si>
  <si>
    <t>231U0285</t>
  </si>
  <si>
    <t>221U0295</t>
  </si>
  <si>
    <t>221U0300</t>
  </si>
  <si>
    <t>231U0387</t>
  </si>
  <si>
    <t>211U0362</t>
  </si>
  <si>
    <t>Febrero-Junio 2025</t>
  </si>
  <si>
    <t>407C</t>
  </si>
  <si>
    <t>MORALES AZAMAR GLADYS STEFANY</t>
  </si>
  <si>
    <t>211U0318</t>
  </si>
  <si>
    <t>211U0319</t>
  </si>
  <si>
    <t>211U0323</t>
  </si>
  <si>
    <t>211U0332</t>
  </si>
  <si>
    <t>231U0300</t>
  </si>
  <si>
    <t>211U0336</t>
  </si>
  <si>
    <t>211U0337</t>
  </si>
  <si>
    <t>211U0548</t>
  </si>
  <si>
    <t>211U0343</t>
  </si>
  <si>
    <t>211U0539</t>
  </si>
  <si>
    <t>211U0352</t>
  </si>
  <si>
    <t>211U0267</t>
  </si>
  <si>
    <t>211U0354</t>
  </si>
  <si>
    <t>211U0275</t>
  </si>
  <si>
    <t>211U0363</t>
  </si>
  <si>
    <t>211U0364</t>
  </si>
  <si>
    <t>Cadena de Suministros</t>
  </si>
  <si>
    <t>807B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</si>
</sst>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107" zoomScaleNormal="107" workbookViewId="0">
      <selection activeCell="V9" sqref="V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161</v>
      </c>
      <c r="E4" s="39"/>
      <c r="F4" s="39"/>
      <c r="G4" s="39"/>
      <c r="I4" t="s">
        <v>1</v>
      </c>
      <c r="J4" s="29" t="s">
        <v>162</v>
      </c>
      <c r="K4" s="29"/>
      <c r="M4" t="s">
        <v>2</v>
      </c>
      <c r="N4" s="30">
        <v>45721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142</v>
      </c>
      <c r="E6" s="29"/>
      <c r="F6" s="29"/>
      <c r="G6" s="29"/>
      <c r="I6" s="21" t="s">
        <v>22</v>
      </c>
      <c r="J6" s="21"/>
      <c r="K6" s="33" t="s">
        <v>24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41</v>
      </c>
      <c r="D9" s="26" t="s">
        <v>27</v>
      </c>
      <c r="E9" s="27"/>
      <c r="F9" s="27"/>
      <c r="G9" s="27"/>
      <c r="H9" s="27"/>
      <c r="I9" s="28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x14ac:dyDescent="0.3">
      <c r="B10" s="6">
        <f>B9+1</f>
        <v>2</v>
      </c>
      <c r="C10" s="6" t="s">
        <v>145</v>
      </c>
      <c r="D10" s="26" t="s">
        <v>45</v>
      </c>
      <c r="E10" s="27"/>
      <c r="F10" s="27"/>
      <c r="G10" s="27"/>
      <c r="H10" s="27"/>
      <c r="I10" s="28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13.571428571428571</v>
      </c>
    </row>
    <row r="11" spans="2:18" x14ac:dyDescent="0.3">
      <c r="B11" s="6">
        <f t="shared" ref="B11:B53" si="1">B10+1</f>
        <v>3</v>
      </c>
      <c r="C11" s="6" t="s">
        <v>146</v>
      </c>
      <c r="D11" s="26" t="s">
        <v>46</v>
      </c>
      <c r="E11" s="27"/>
      <c r="F11" s="27"/>
      <c r="G11" s="27"/>
      <c r="H11" s="27"/>
      <c r="I11" s="28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3">
      <c r="B12" s="6">
        <f t="shared" si="1"/>
        <v>4</v>
      </c>
      <c r="C12" s="6" t="s">
        <v>147</v>
      </c>
      <c r="D12" s="26" t="s">
        <v>28</v>
      </c>
      <c r="E12" s="27"/>
      <c r="F12" s="27"/>
      <c r="G12" s="27"/>
      <c r="H12" s="27"/>
      <c r="I12" s="28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3">
      <c r="B13" s="6">
        <f t="shared" si="1"/>
        <v>5</v>
      </c>
      <c r="C13" s="6" t="s">
        <v>148</v>
      </c>
      <c r="D13" s="26" t="s">
        <v>47</v>
      </c>
      <c r="E13" s="27"/>
      <c r="F13" s="27"/>
      <c r="G13" s="27"/>
      <c r="H13" s="27"/>
      <c r="I13" s="28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18" x14ac:dyDescent="0.3">
      <c r="B14" s="6">
        <f t="shared" si="1"/>
        <v>6</v>
      </c>
      <c r="C14" s="6" t="s">
        <v>149</v>
      </c>
      <c r="D14" s="26" t="s">
        <v>130</v>
      </c>
      <c r="E14" s="27"/>
      <c r="F14" s="27"/>
      <c r="G14" s="27"/>
      <c r="H14" s="27"/>
      <c r="I14" s="28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">
      <c r="B15" s="6">
        <f t="shared" si="1"/>
        <v>7</v>
      </c>
      <c r="C15" s="6" t="s">
        <v>150</v>
      </c>
      <c r="D15" s="26" t="s">
        <v>48</v>
      </c>
      <c r="E15" s="27"/>
      <c r="F15" s="27"/>
      <c r="G15" s="27"/>
      <c r="H15" s="27"/>
      <c r="I15" s="28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2:18" x14ac:dyDescent="0.3">
      <c r="B16" s="6">
        <f t="shared" si="1"/>
        <v>8</v>
      </c>
      <c r="C16" s="6" t="s">
        <v>151</v>
      </c>
      <c r="D16" s="26" t="s">
        <v>49</v>
      </c>
      <c r="E16" s="27"/>
      <c r="F16" s="27"/>
      <c r="G16" s="27"/>
      <c r="H16" s="27"/>
      <c r="I16" s="28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3">
      <c r="B17" s="6">
        <f t="shared" si="1"/>
        <v>9</v>
      </c>
      <c r="C17" s="6" t="s">
        <v>152</v>
      </c>
      <c r="D17" s="26" t="s">
        <v>50</v>
      </c>
      <c r="E17" s="27"/>
      <c r="F17" s="27"/>
      <c r="G17" s="27"/>
      <c r="H17" s="27"/>
      <c r="I17" s="28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3">
      <c r="B18" s="6">
        <f t="shared" si="1"/>
        <v>10</v>
      </c>
      <c r="C18" s="6" t="s">
        <v>153</v>
      </c>
      <c r="D18" s="26" t="s">
        <v>144</v>
      </c>
      <c r="E18" s="27"/>
      <c r="F18" s="27"/>
      <c r="G18" s="27"/>
      <c r="H18" s="27"/>
      <c r="I18" s="2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">
      <c r="B19" s="6">
        <f t="shared" si="1"/>
        <v>11</v>
      </c>
      <c r="C19" s="6" t="s">
        <v>154</v>
      </c>
      <c r="D19" s="26" t="s">
        <v>51</v>
      </c>
      <c r="E19" s="27"/>
      <c r="F19" s="27"/>
      <c r="G19" s="27"/>
      <c r="H19" s="27"/>
      <c r="I19" s="28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3">
      <c r="B20" s="6">
        <f t="shared" si="1"/>
        <v>12</v>
      </c>
      <c r="C20" s="6" t="s">
        <v>155</v>
      </c>
      <c r="D20" s="26" t="s">
        <v>30</v>
      </c>
      <c r="E20" s="27"/>
      <c r="F20" s="27"/>
      <c r="G20" s="27"/>
      <c r="H20" s="27"/>
      <c r="I20" s="28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x14ac:dyDescent="0.3">
      <c r="B21" s="6">
        <f t="shared" si="1"/>
        <v>13</v>
      </c>
      <c r="C21" s="6" t="s">
        <v>156</v>
      </c>
      <c r="D21" s="26" t="s">
        <v>52</v>
      </c>
      <c r="E21" s="27"/>
      <c r="F21" s="27"/>
      <c r="G21" s="27"/>
      <c r="H21" s="27"/>
      <c r="I21" s="2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">
      <c r="B22" s="6">
        <f t="shared" si="1"/>
        <v>14</v>
      </c>
      <c r="C22" s="6" t="s">
        <v>157</v>
      </c>
      <c r="D22" s="26" t="s">
        <v>53</v>
      </c>
      <c r="E22" s="27"/>
      <c r="F22" s="27"/>
      <c r="G22" s="27"/>
      <c r="H22" s="27"/>
      <c r="I22" s="28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">
      <c r="B23" s="6">
        <f t="shared" si="1"/>
        <v>15</v>
      </c>
      <c r="C23" s="6" t="s">
        <v>158</v>
      </c>
      <c r="D23" s="26" t="s">
        <v>54</v>
      </c>
      <c r="E23" s="27"/>
      <c r="F23" s="27"/>
      <c r="G23" s="27"/>
      <c r="H23" s="27"/>
      <c r="I23" s="28"/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3">
      <c r="B24" s="6">
        <f t="shared" si="1"/>
        <v>16</v>
      </c>
      <c r="C24" s="6" t="s">
        <v>141</v>
      </c>
      <c r="D24" s="26" t="s">
        <v>55</v>
      </c>
      <c r="E24" s="27"/>
      <c r="F24" s="27"/>
      <c r="G24" s="27"/>
      <c r="H24" s="27"/>
      <c r="I24" s="28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3">
      <c r="B25" s="6">
        <f t="shared" si="1"/>
        <v>17</v>
      </c>
      <c r="C25" s="6" t="s">
        <v>159</v>
      </c>
      <c r="D25" s="26" t="s">
        <v>56</v>
      </c>
      <c r="E25" s="27"/>
      <c r="F25" s="27"/>
      <c r="G25" s="27"/>
      <c r="H25" s="27"/>
      <c r="I25" s="28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12.857142857142858</v>
      </c>
    </row>
    <row r="26" spans="2:17" x14ac:dyDescent="0.3">
      <c r="B26" s="6">
        <f t="shared" si="1"/>
        <v>18</v>
      </c>
      <c r="C26" s="6" t="s">
        <v>160</v>
      </c>
      <c r="D26" s="26" t="s">
        <v>57</v>
      </c>
      <c r="E26" s="27"/>
      <c r="F26" s="27"/>
      <c r="G26" s="27"/>
      <c r="H26" s="27"/>
      <c r="I26" s="28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">
      <c r="B27" s="6">
        <f t="shared" si="1"/>
        <v>19</v>
      </c>
      <c r="C27" s="6"/>
      <c r="D27" s="26"/>
      <c r="E27" s="27"/>
      <c r="F27" s="27"/>
      <c r="G27" s="27"/>
      <c r="H27" s="27"/>
      <c r="I27" s="28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26"/>
      <c r="E28" s="27"/>
      <c r="F28" s="27"/>
      <c r="G28" s="27"/>
      <c r="H28" s="27"/>
      <c r="I28" s="28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40"/>
      <c r="E29" s="29"/>
      <c r="F29" s="29"/>
      <c r="G29" s="29"/>
      <c r="H29" s="29"/>
      <c r="I29" s="41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26"/>
      <c r="E30" s="27"/>
      <c r="F30" s="27"/>
      <c r="G30" s="27"/>
      <c r="H30" s="27"/>
      <c r="I30" s="28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26"/>
      <c r="E32" s="27"/>
      <c r="F32" s="27"/>
      <c r="G32" s="27"/>
      <c r="H32" s="27"/>
      <c r="I32" s="28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26"/>
      <c r="E33" s="27"/>
      <c r="F33" s="27"/>
      <c r="G33" s="27"/>
      <c r="H33" s="27"/>
      <c r="I33" s="28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26"/>
      <c r="E34" s="27"/>
      <c r="F34" s="27"/>
      <c r="G34" s="27"/>
      <c r="H34" s="27"/>
      <c r="I34" s="28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26"/>
      <c r="E35" s="27"/>
      <c r="F35" s="27"/>
      <c r="G35" s="27"/>
      <c r="H35" s="27"/>
      <c r="I35" s="28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35" t="s">
        <v>19</v>
      </c>
      <c r="I54" s="35"/>
      <c r="J54" s="11">
        <f>COUNTIF(J9:J53,"&gt;=70")</f>
        <v>15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1"/>
      <c r="D55" s="21"/>
      <c r="E55" s="8"/>
      <c r="H55" s="36" t="s">
        <v>20</v>
      </c>
      <c r="I55" s="36"/>
      <c r="J55" s="12">
        <f>COUNTIF(J9:J53,"&lt;70")</f>
        <v>3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28</v>
      </c>
    </row>
    <row r="56" spans="2:17" x14ac:dyDescent="0.3">
      <c r="C56" s="21"/>
      <c r="D56" s="21"/>
      <c r="E56" s="21"/>
      <c r="H56" s="36" t="s">
        <v>21</v>
      </c>
      <c r="I56" s="36"/>
      <c r="J56" s="12">
        <f>COUNT(J9:J53)</f>
        <v>18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28</v>
      </c>
    </row>
    <row r="57" spans="2:17" x14ac:dyDescent="0.3">
      <c r="C57" s="21"/>
      <c r="D57" s="21"/>
      <c r="E57" s="1"/>
      <c r="H57" s="37" t="s">
        <v>16</v>
      </c>
      <c r="I57" s="37"/>
      <c r="J57" s="13">
        <f>J54/J56</f>
        <v>0.83333333333333337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1"/>
      <c r="D58" s="21"/>
      <c r="E58" s="1"/>
      <c r="H58" s="37" t="s">
        <v>17</v>
      </c>
      <c r="I58" s="37"/>
      <c r="J58" s="13">
        <f>J55/J56</f>
        <v>0.16666666666666666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28:I28"/>
    <mergeCell ref="D29:I29"/>
    <mergeCell ref="D33:I33"/>
    <mergeCell ref="D34:I34"/>
    <mergeCell ref="D35:I35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N4:O4"/>
    <mergeCell ref="D6:G6"/>
    <mergeCell ref="D8:I8"/>
    <mergeCell ref="D9:I9"/>
    <mergeCell ref="D11:I11"/>
    <mergeCell ref="D26:I26"/>
    <mergeCell ref="J4:K4"/>
    <mergeCell ref="D10:I10"/>
    <mergeCell ref="D22:I22"/>
    <mergeCell ref="D16:I16"/>
    <mergeCell ref="D17:I17"/>
    <mergeCell ref="D18:I18"/>
    <mergeCell ref="D19:I19"/>
    <mergeCell ref="D20:I20"/>
    <mergeCell ref="D12:I12"/>
    <mergeCell ref="D13:I13"/>
    <mergeCell ref="D15:I15"/>
    <mergeCell ref="D14:I14"/>
    <mergeCell ref="D23:I23"/>
    <mergeCell ref="B2:P2"/>
    <mergeCell ref="D45:I45"/>
    <mergeCell ref="D46:I46"/>
    <mergeCell ref="D47:I47"/>
    <mergeCell ref="D27:I27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4:I24"/>
    <mergeCell ref="D25:I25"/>
    <mergeCell ref="C54:D54"/>
    <mergeCell ref="D49:I49"/>
    <mergeCell ref="D50:I50"/>
    <mergeCell ref="D51:I51"/>
    <mergeCell ref="D52:I52"/>
    <mergeCell ref="D53:I53"/>
    <mergeCell ref="D48:I48"/>
    <mergeCell ref="D36:I36"/>
    <mergeCell ref="D37:I37"/>
    <mergeCell ref="D38:I38"/>
    <mergeCell ref="D44:I4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topLeftCell="A10" zoomScale="89" zoomScaleNormal="89" workbookViewId="0">
      <selection activeCell="V29" sqref="V2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43</v>
      </c>
      <c r="E4" s="39"/>
      <c r="F4" s="39"/>
      <c r="G4" s="39"/>
      <c r="I4" t="s">
        <v>1</v>
      </c>
      <c r="J4" s="29" t="s">
        <v>44</v>
      </c>
      <c r="K4" s="29"/>
      <c r="M4" t="s">
        <v>2</v>
      </c>
      <c r="N4" s="30">
        <v>45721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142</v>
      </c>
      <c r="E6" s="29"/>
      <c r="F6" s="29"/>
      <c r="G6" s="29"/>
      <c r="I6" s="21" t="s">
        <v>22</v>
      </c>
      <c r="J6" s="21"/>
      <c r="K6" s="33" t="s">
        <v>24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31</v>
      </c>
      <c r="D9" s="42" t="s">
        <v>58</v>
      </c>
      <c r="E9" s="43"/>
      <c r="F9" s="43"/>
      <c r="G9" s="43"/>
      <c r="H9" s="43"/>
      <c r="I9" s="44"/>
      <c r="J9" s="4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28.571428571428573</v>
      </c>
    </row>
    <row r="10" spans="2:18" x14ac:dyDescent="0.3">
      <c r="B10" s="6">
        <f>B9+1</f>
        <v>2</v>
      </c>
      <c r="C10" s="6" t="s">
        <v>32</v>
      </c>
      <c r="D10" s="42" t="s">
        <v>59</v>
      </c>
      <c r="E10" s="43"/>
      <c r="F10" s="43"/>
      <c r="G10" s="43"/>
      <c r="H10" s="43"/>
      <c r="I10" s="44"/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2" si="0">SUM(J10:P10)/7</f>
        <v>28.571428571428573</v>
      </c>
    </row>
    <row r="11" spans="2:18" x14ac:dyDescent="0.3">
      <c r="B11" s="6">
        <f t="shared" ref="B11:B53" si="1">B10+1</f>
        <v>3</v>
      </c>
      <c r="C11" s="6" t="s">
        <v>33</v>
      </c>
      <c r="D11" s="42" t="s">
        <v>60</v>
      </c>
      <c r="E11" s="43"/>
      <c r="F11" s="43"/>
      <c r="G11" s="43"/>
      <c r="H11" s="43"/>
      <c r="I11" s="44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28.571428571428573</v>
      </c>
    </row>
    <row r="12" spans="2:18" x14ac:dyDescent="0.3">
      <c r="B12" s="6">
        <f t="shared" si="1"/>
        <v>4</v>
      </c>
      <c r="C12" s="6" t="s">
        <v>34</v>
      </c>
      <c r="D12" s="42" t="s">
        <v>61</v>
      </c>
      <c r="E12" s="43"/>
      <c r="F12" s="43"/>
      <c r="G12" s="43"/>
      <c r="H12" s="43"/>
      <c r="I12" s="44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28.571428571428573</v>
      </c>
    </row>
    <row r="13" spans="2:18" x14ac:dyDescent="0.3">
      <c r="B13" s="6">
        <f t="shared" si="1"/>
        <v>5</v>
      </c>
      <c r="C13" s="6" t="s">
        <v>35</v>
      </c>
      <c r="D13" s="42" t="s">
        <v>62</v>
      </c>
      <c r="E13" s="43"/>
      <c r="F13" s="43"/>
      <c r="G13" s="43"/>
      <c r="H13" s="43"/>
      <c r="I13" s="44"/>
      <c r="J13" s="4">
        <v>100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28.571428571428573</v>
      </c>
    </row>
    <row r="14" spans="2:18" x14ac:dyDescent="0.3">
      <c r="B14" s="6">
        <f t="shared" si="1"/>
        <v>6</v>
      </c>
      <c r="C14" s="6" t="s">
        <v>36</v>
      </c>
      <c r="D14" s="42" t="s">
        <v>63</v>
      </c>
      <c r="E14" s="43"/>
      <c r="F14" s="43"/>
      <c r="G14" s="43"/>
      <c r="H14" s="43"/>
      <c r="I14" s="44"/>
      <c r="J14" s="4">
        <v>100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28.571428571428573</v>
      </c>
    </row>
    <row r="15" spans="2:18" x14ac:dyDescent="0.3">
      <c r="B15" s="6">
        <f t="shared" si="1"/>
        <v>7</v>
      </c>
      <c r="C15" s="6" t="s">
        <v>82</v>
      </c>
      <c r="D15" s="42" t="s">
        <v>64</v>
      </c>
      <c r="E15" s="43"/>
      <c r="F15" s="43"/>
      <c r="G15" s="43"/>
      <c r="H15" s="43"/>
      <c r="I15" s="44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28.571428571428573</v>
      </c>
    </row>
    <row r="16" spans="2:18" x14ac:dyDescent="0.3">
      <c r="B16" s="6">
        <f t="shared" si="1"/>
        <v>8</v>
      </c>
      <c r="C16" s="6" t="s">
        <v>37</v>
      </c>
      <c r="D16" s="16" t="s">
        <v>65</v>
      </c>
      <c r="E16" s="17"/>
      <c r="F16" s="17"/>
      <c r="G16" s="17"/>
      <c r="H16" s="17"/>
      <c r="I16" s="18"/>
      <c r="J16" s="4">
        <v>100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28.571428571428573</v>
      </c>
    </row>
    <row r="17" spans="2:17" x14ac:dyDescent="0.3">
      <c r="B17" s="6">
        <f t="shared" si="1"/>
        <v>9</v>
      </c>
      <c r="C17" s="6" t="s">
        <v>38</v>
      </c>
      <c r="D17" s="16" t="s">
        <v>66</v>
      </c>
      <c r="E17" s="17"/>
      <c r="F17" s="17"/>
      <c r="G17" s="17"/>
      <c r="H17" s="17"/>
      <c r="I17" s="18"/>
      <c r="J17" s="4">
        <v>100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28.571428571428573</v>
      </c>
    </row>
    <row r="18" spans="2:17" x14ac:dyDescent="0.3">
      <c r="B18" s="6">
        <f t="shared" si="1"/>
        <v>10</v>
      </c>
      <c r="C18" s="6" t="s">
        <v>39</v>
      </c>
      <c r="D18" s="16" t="s">
        <v>67</v>
      </c>
      <c r="E18" s="17"/>
      <c r="F18" s="17"/>
      <c r="G18" s="17"/>
      <c r="H18" s="17"/>
      <c r="I18" s="18"/>
      <c r="J18" s="4">
        <v>100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28.571428571428573</v>
      </c>
    </row>
    <row r="19" spans="2:17" x14ac:dyDescent="0.3">
      <c r="B19" s="6">
        <f t="shared" si="1"/>
        <v>11</v>
      </c>
      <c r="C19" s="6" t="s">
        <v>83</v>
      </c>
      <c r="D19" s="42" t="s">
        <v>68</v>
      </c>
      <c r="E19" s="43"/>
      <c r="F19" s="43"/>
      <c r="G19" s="43"/>
      <c r="H19" s="43"/>
      <c r="I19" s="44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28.571428571428573</v>
      </c>
    </row>
    <row r="20" spans="2:17" x14ac:dyDescent="0.3">
      <c r="B20" s="6">
        <f t="shared" si="1"/>
        <v>12</v>
      </c>
      <c r="C20" s="6" t="s">
        <v>40</v>
      </c>
      <c r="D20" s="42" t="s">
        <v>69</v>
      </c>
      <c r="E20" s="43"/>
      <c r="F20" s="43"/>
      <c r="G20" s="43"/>
      <c r="H20" s="43"/>
      <c r="I20" s="44"/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28.571428571428573</v>
      </c>
    </row>
    <row r="21" spans="2:17" x14ac:dyDescent="0.3">
      <c r="B21" s="6">
        <f t="shared" si="1"/>
        <v>13</v>
      </c>
      <c r="C21" s="6" t="s">
        <v>137</v>
      </c>
      <c r="D21" s="16" t="s">
        <v>128</v>
      </c>
      <c r="E21" s="17"/>
      <c r="F21" s="17"/>
      <c r="G21" s="17"/>
      <c r="H21" s="17"/>
      <c r="I21" s="1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">
      <c r="B22" s="6">
        <f t="shared" si="1"/>
        <v>14</v>
      </c>
      <c r="C22" s="6" t="s">
        <v>84</v>
      </c>
      <c r="D22" s="16" t="s">
        <v>70</v>
      </c>
      <c r="E22" s="17"/>
      <c r="F22" s="17"/>
      <c r="G22" s="17"/>
      <c r="H22" s="17"/>
      <c r="I22" s="18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">
      <c r="B23" s="6">
        <f t="shared" si="1"/>
        <v>15</v>
      </c>
      <c r="C23" s="6" t="s">
        <v>85</v>
      </c>
      <c r="D23" s="16" t="s">
        <v>71</v>
      </c>
      <c r="E23" s="17"/>
      <c r="F23" s="17"/>
      <c r="G23" s="17"/>
      <c r="H23" s="17"/>
      <c r="I23" s="18"/>
      <c r="J23" s="4">
        <v>90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27.142857142857142</v>
      </c>
    </row>
    <row r="24" spans="2:17" x14ac:dyDescent="0.3">
      <c r="B24" s="6">
        <f t="shared" si="1"/>
        <v>16</v>
      </c>
      <c r="C24" s="6" t="s">
        <v>138</v>
      </c>
      <c r="D24" s="42" t="s">
        <v>129</v>
      </c>
      <c r="E24" s="43"/>
      <c r="F24" s="43"/>
      <c r="G24" s="43"/>
      <c r="H24" s="43"/>
      <c r="I24" s="44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3">
      <c r="B25" s="6">
        <f t="shared" si="1"/>
        <v>17</v>
      </c>
      <c r="C25" s="6" t="s">
        <v>86</v>
      </c>
      <c r="D25" s="45" t="s">
        <v>72</v>
      </c>
      <c r="E25" s="46"/>
      <c r="F25" s="46"/>
      <c r="G25" s="46"/>
      <c r="H25" s="46"/>
      <c r="I25" s="47"/>
      <c r="J25" s="4">
        <v>100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28.571428571428573</v>
      </c>
    </row>
    <row r="26" spans="2:17" x14ac:dyDescent="0.3">
      <c r="B26" s="6">
        <f t="shared" si="1"/>
        <v>18</v>
      </c>
      <c r="C26" s="6" t="s">
        <v>87</v>
      </c>
      <c r="D26" s="42" t="s">
        <v>73</v>
      </c>
      <c r="E26" s="43"/>
      <c r="F26" s="43"/>
      <c r="G26" s="43"/>
      <c r="H26" s="43"/>
      <c r="I26" s="44"/>
      <c r="J26" s="4">
        <v>100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28.571428571428573</v>
      </c>
    </row>
    <row r="27" spans="2:17" x14ac:dyDescent="0.3">
      <c r="B27" s="6">
        <f t="shared" si="1"/>
        <v>19</v>
      </c>
      <c r="C27" s="6" t="s">
        <v>139</v>
      </c>
      <c r="D27" s="42" t="s">
        <v>130</v>
      </c>
      <c r="E27" s="43"/>
      <c r="F27" s="43"/>
      <c r="G27" s="43"/>
      <c r="H27" s="43"/>
      <c r="I27" s="44"/>
      <c r="J27" s="4">
        <v>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11.428571428571429</v>
      </c>
    </row>
    <row r="28" spans="2:17" x14ac:dyDescent="0.3">
      <c r="B28" s="6">
        <f t="shared" si="1"/>
        <v>20</v>
      </c>
      <c r="C28" s="6" t="s">
        <v>140</v>
      </c>
      <c r="D28" s="42" t="s">
        <v>131</v>
      </c>
      <c r="E28" s="43"/>
      <c r="F28" s="43"/>
      <c r="G28" s="43"/>
      <c r="H28" s="43"/>
      <c r="I28" s="44"/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12.857142857142858</v>
      </c>
    </row>
    <row r="29" spans="2:17" x14ac:dyDescent="0.3">
      <c r="B29" s="6">
        <f t="shared" si="1"/>
        <v>21</v>
      </c>
      <c r="C29" s="6" t="s">
        <v>88</v>
      </c>
      <c r="D29" s="42" t="s">
        <v>132</v>
      </c>
      <c r="E29" s="43"/>
      <c r="F29" s="43"/>
      <c r="G29" s="43"/>
      <c r="H29" s="43"/>
      <c r="I29" s="44"/>
      <c r="J29" s="4">
        <v>100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28.571428571428573</v>
      </c>
    </row>
    <row r="30" spans="2:17" x14ac:dyDescent="0.3">
      <c r="B30" s="6">
        <f t="shared" si="1"/>
        <v>22</v>
      </c>
      <c r="C30" s="6" t="s">
        <v>42</v>
      </c>
      <c r="D30" s="16" t="s">
        <v>74</v>
      </c>
      <c r="E30" s="17"/>
      <c r="F30" s="17"/>
      <c r="G30" s="17"/>
      <c r="H30" s="17"/>
      <c r="I30" s="18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3">
      <c r="B31" s="6">
        <f t="shared" si="1"/>
        <v>23</v>
      </c>
      <c r="C31" s="6" t="s">
        <v>42</v>
      </c>
      <c r="D31" s="42" t="s">
        <v>29</v>
      </c>
      <c r="E31" s="43"/>
      <c r="F31" s="43"/>
      <c r="G31" s="43"/>
      <c r="H31" s="43"/>
      <c r="I31" s="44"/>
      <c r="J31" s="4">
        <v>80</v>
      </c>
      <c r="K31" s="4">
        <v>100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25.714285714285715</v>
      </c>
    </row>
    <row r="32" spans="2:17" x14ac:dyDescent="0.3">
      <c r="B32" s="6">
        <f t="shared" si="1"/>
        <v>24</v>
      </c>
      <c r="C32" s="6" t="s">
        <v>89</v>
      </c>
      <c r="D32" s="45" t="s">
        <v>75</v>
      </c>
      <c r="E32" s="46"/>
      <c r="F32" s="46"/>
      <c r="G32" s="46"/>
      <c r="H32" s="46"/>
      <c r="I32" s="47"/>
      <c r="J32" s="4">
        <v>100</v>
      </c>
      <c r="K32" s="4">
        <v>100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28.571428571428573</v>
      </c>
    </row>
    <row r="33" spans="2:17" x14ac:dyDescent="0.3">
      <c r="B33" s="6">
        <f t="shared" si="1"/>
        <v>25</v>
      </c>
      <c r="C33" s="6" t="s">
        <v>90</v>
      </c>
      <c r="D33" s="42" t="s">
        <v>76</v>
      </c>
      <c r="E33" s="43"/>
      <c r="F33" s="43"/>
      <c r="G33" s="43"/>
      <c r="H33" s="43"/>
      <c r="I33" s="44"/>
      <c r="J33" s="4">
        <v>100</v>
      </c>
      <c r="K33" s="4">
        <v>100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28.571428571428573</v>
      </c>
    </row>
    <row r="34" spans="2:17" x14ac:dyDescent="0.3">
      <c r="B34" s="6">
        <f t="shared" si="1"/>
        <v>26</v>
      </c>
      <c r="C34" s="6" t="s">
        <v>89</v>
      </c>
      <c r="D34" s="42" t="s">
        <v>133</v>
      </c>
      <c r="E34" s="43"/>
      <c r="F34" s="43"/>
      <c r="G34" s="43"/>
      <c r="H34" s="43"/>
      <c r="I34" s="44"/>
      <c r="J34" s="4">
        <v>90</v>
      </c>
      <c r="K34" s="4">
        <v>100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27.142857142857142</v>
      </c>
    </row>
    <row r="35" spans="2:17" x14ac:dyDescent="0.3">
      <c r="B35" s="6">
        <f t="shared" si="1"/>
        <v>27</v>
      </c>
      <c r="C35" s="6" t="s">
        <v>91</v>
      </c>
      <c r="D35" s="42" t="s">
        <v>134</v>
      </c>
      <c r="E35" s="43"/>
      <c r="F35" s="43"/>
      <c r="G35" s="43"/>
      <c r="H35" s="43"/>
      <c r="I35" s="44"/>
      <c r="J35" s="4">
        <v>100</v>
      </c>
      <c r="K35" s="4">
        <v>100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28.571428571428573</v>
      </c>
    </row>
    <row r="36" spans="2:17" x14ac:dyDescent="0.3">
      <c r="B36" s="6">
        <f t="shared" si="1"/>
        <v>28</v>
      </c>
      <c r="C36" s="6" t="s">
        <v>92</v>
      </c>
      <c r="D36" s="42" t="s">
        <v>77</v>
      </c>
      <c r="E36" s="43"/>
      <c r="F36" s="43"/>
      <c r="G36" s="43"/>
      <c r="H36" s="43"/>
      <c r="I36" s="44"/>
      <c r="J36" s="4">
        <v>100</v>
      </c>
      <c r="K36" s="4">
        <v>100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28.571428571428573</v>
      </c>
    </row>
    <row r="37" spans="2:17" x14ac:dyDescent="0.3">
      <c r="B37" s="6">
        <f t="shared" si="1"/>
        <v>29</v>
      </c>
      <c r="C37" s="6" t="s">
        <v>93</v>
      </c>
      <c r="D37" s="42" t="s">
        <v>78</v>
      </c>
      <c r="E37" s="43"/>
      <c r="F37" s="43"/>
      <c r="G37" s="43"/>
      <c r="H37" s="43"/>
      <c r="I37" s="44"/>
      <c r="J37" s="4">
        <v>100</v>
      </c>
      <c r="K37" s="4">
        <v>100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28.571428571428573</v>
      </c>
    </row>
    <row r="38" spans="2:17" x14ac:dyDescent="0.3">
      <c r="B38" s="6">
        <f t="shared" si="1"/>
        <v>30</v>
      </c>
      <c r="C38" s="6" t="s">
        <v>94</v>
      </c>
      <c r="D38" s="42" t="s">
        <v>135</v>
      </c>
      <c r="E38" s="43"/>
      <c r="F38" s="43"/>
      <c r="G38" s="43"/>
      <c r="H38" s="43"/>
      <c r="I38" s="44"/>
      <c r="J38" s="4">
        <v>100</v>
      </c>
      <c r="K38" s="4">
        <v>100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28.571428571428573</v>
      </c>
    </row>
    <row r="39" spans="2:17" x14ac:dyDescent="0.3">
      <c r="B39" s="6">
        <f t="shared" si="1"/>
        <v>31</v>
      </c>
      <c r="C39" s="6" t="s">
        <v>95</v>
      </c>
      <c r="D39" s="42" t="s">
        <v>79</v>
      </c>
      <c r="E39" s="43"/>
      <c r="F39" s="43"/>
      <c r="G39" s="43"/>
      <c r="H39" s="43"/>
      <c r="I39" s="44"/>
      <c r="J39" s="4">
        <v>100</v>
      </c>
      <c r="K39" s="4">
        <v>100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28.571428571428573</v>
      </c>
    </row>
    <row r="40" spans="2:17" x14ac:dyDescent="0.3">
      <c r="B40" s="6">
        <f t="shared" si="1"/>
        <v>32</v>
      </c>
      <c r="C40" s="6" t="s">
        <v>96</v>
      </c>
      <c r="D40" s="42" t="s">
        <v>81</v>
      </c>
      <c r="E40" s="43"/>
      <c r="F40" s="43"/>
      <c r="G40" s="43"/>
      <c r="H40" s="43"/>
      <c r="I40" s="44"/>
      <c r="J40" s="4">
        <v>100</v>
      </c>
      <c r="K40" s="4">
        <v>100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28.571428571428573</v>
      </c>
    </row>
    <row r="41" spans="2:17" x14ac:dyDescent="0.3">
      <c r="B41" s="6">
        <f t="shared" si="1"/>
        <v>33</v>
      </c>
      <c r="C41" s="6" t="s">
        <v>97</v>
      </c>
      <c r="D41" s="42" t="s">
        <v>80</v>
      </c>
      <c r="E41" s="43"/>
      <c r="F41" s="43"/>
      <c r="G41" s="43"/>
      <c r="H41" s="43"/>
      <c r="I41" s="44"/>
      <c r="J41" s="4">
        <v>100</v>
      </c>
      <c r="K41" s="4">
        <v>100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28.571428571428573</v>
      </c>
    </row>
    <row r="42" spans="2:17" x14ac:dyDescent="0.3">
      <c r="B42" s="6">
        <f t="shared" si="1"/>
        <v>34</v>
      </c>
      <c r="C42" s="6" t="s">
        <v>141</v>
      </c>
      <c r="D42" s="42" t="s">
        <v>136</v>
      </c>
      <c r="E42" s="43"/>
      <c r="F42" s="43"/>
      <c r="G42" s="43"/>
      <c r="H42" s="43"/>
      <c r="I42" s="44"/>
      <c r="J42" s="4">
        <v>80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11.428571428571429</v>
      </c>
    </row>
    <row r="43" spans="2:17" x14ac:dyDescent="0.3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ref="Q43:Q48" si="2">SUM(J43:P43)/7</f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21"/>
      <c r="D54" s="21"/>
      <c r="E54" s="1"/>
      <c r="H54" s="35" t="s">
        <v>19</v>
      </c>
      <c r="I54" s="35"/>
      <c r="J54" s="11">
        <f>COUNTIF(J9:J53,"&gt;=70")</f>
        <v>31</v>
      </c>
      <c r="K54" s="11">
        <f t="shared" ref="K54:P54" si="4">COUNTIF(K9:K53,"&gt;=70")</f>
        <v>27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">
      <c r="C55" s="21"/>
      <c r="D55" s="21"/>
      <c r="E55" s="8"/>
      <c r="H55" s="36" t="s">
        <v>20</v>
      </c>
      <c r="I55" s="36"/>
      <c r="J55" s="12">
        <f>COUNTIF(J9:J53,"&lt;70")</f>
        <v>3</v>
      </c>
      <c r="K55" s="12">
        <f t="shared" ref="K55:Q55" si="6">COUNTIF(K9:K53,"&lt;70")</f>
        <v>7</v>
      </c>
      <c r="L55" s="12">
        <f t="shared" si="6"/>
        <v>34</v>
      </c>
      <c r="M55" s="12">
        <f t="shared" si="6"/>
        <v>34</v>
      </c>
      <c r="N55" s="12">
        <f t="shared" si="6"/>
        <v>34</v>
      </c>
      <c r="O55" s="12">
        <f t="shared" si="6"/>
        <v>34</v>
      </c>
      <c r="P55" s="12">
        <f t="shared" si="6"/>
        <v>34</v>
      </c>
      <c r="Q55" s="12">
        <f t="shared" si="6"/>
        <v>45</v>
      </c>
    </row>
    <row r="56" spans="2:17" x14ac:dyDescent="0.3">
      <c r="C56" s="21"/>
      <c r="D56" s="21"/>
      <c r="E56" s="21"/>
      <c r="H56" s="36" t="s">
        <v>21</v>
      </c>
      <c r="I56" s="36"/>
      <c r="J56" s="12">
        <f>COUNT(J9:J53)</f>
        <v>34</v>
      </c>
      <c r="K56" s="12">
        <f t="shared" ref="K56:Q56" si="7">COUNT(K9:K53)</f>
        <v>34</v>
      </c>
      <c r="L56" s="12">
        <f t="shared" si="7"/>
        <v>34</v>
      </c>
      <c r="M56" s="12">
        <f t="shared" si="7"/>
        <v>34</v>
      </c>
      <c r="N56" s="12">
        <f t="shared" si="7"/>
        <v>34</v>
      </c>
      <c r="O56" s="12">
        <f t="shared" si="7"/>
        <v>34</v>
      </c>
      <c r="P56" s="12">
        <f t="shared" si="7"/>
        <v>34</v>
      </c>
      <c r="Q56" s="12">
        <f t="shared" si="7"/>
        <v>45</v>
      </c>
    </row>
    <row r="57" spans="2:17" x14ac:dyDescent="0.3">
      <c r="C57" s="21"/>
      <c r="D57" s="21"/>
      <c r="E57" s="1"/>
      <c r="H57" s="37" t="s">
        <v>16</v>
      </c>
      <c r="I57" s="37"/>
      <c r="J57" s="13">
        <f>J54/J56</f>
        <v>0.91176470588235292</v>
      </c>
      <c r="K57" s="14">
        <f t="shared" ref="K57:Q57" si="8">K54/K56</f>
        <v>0.79411764705882348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">
      <c r="C58" s="21"/>
      <c r="D58" s="21"/>
      <c r="E58" s="1"/>
      <c r="H58" s="37" t="s">
        <v>17</v>
      </c>
      <c r="I58" s="37"/>
      <c r="J58" s="13">
        <f>J55/J56</f>
        <v>8.8235294117647065E-2</v>
      </c>
      <c r="K58" s="13">
        <f t="shared" ref="K58:Q58" si="9">K55/K56</f>
        <v>0.20588235294117646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0">
    <mergeCell ref="D25:I25"/>
    <mergeCell ref="D32:I3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14:I14"/>
    <mergeCell ref="D15:I15"/>
    <mergeCell ref="D19:I19"/>
    <mergeCell ref="D20:I20"/>
    <mergeCell ref="D37:I37"/>
    <mergeCell ref="D26:I26"/>
    <mergeCell ref="D27:I27"/>
    <mergeCell ref="D28:I28"/>
    <mergeCell ref="D29:I29"/>
    <mergeCell ref="D31:I31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1" zoomScaleNormal="81" workbookViewId="0">
      <selection activeCell="V24" sqref="V2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26</v>
      </c>
      <c r="E4" s="39"/>
      <c r="F4" s="39"/>
      <c r="G4" s="39"/>
      <c r="I4" t="s">
        <v>1</v>
      </c>
      <c r="J4" s="29" t="s">
        <v>143</v>
      </c>
      <c r="K4" s="29"/>
      <c r="M4" t="s">
        <v>2</v>
      </c>
      <c r="N4" s="30">
        <v>45721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142</v>
      </c>
      <c r="E6" s="29"/>
      <c r="F6" s="29"/>
      <c r="G6" s="29"/>
      <c r="I6" s="21" t="s">
        <v>22</v>
      </c>
      <c r="J6" s="21"/>
      <c r="K6" s="33" t="s">
        <v>25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113</v>
      </c>
      <c r="D9" s="42" t="s">
        <v>98</v>
      </c>
      <c r="E9" s="43"/>
      <c r="F9" s="43"/>
      <c r="G9" s="43"/>
      <c r="H9" s="43"/>
      <c r="I9" s="44"/>
      <c r="J9" s="4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28.571428571428573</v>
      </c>
    </row>
    <row r="10" spans="2:18" x14ac:dyDescent="0.3">
      <c r="B10" s="6">
        <f>B9+1</f>
        <v>2</v>
      </c>
      <c r="C10" s="6" t="s">
        <v>114</v>
      </c>
      <c r="D10" s="42" t="s">
        <v>99</v>
      </c>
      <c r="E10" s="43"/>
      <c r="F10" s="43"/>
      <c r="G10" s="43"/>
      <c r="H10" s="43"/>
      <c r="I10" s="44"/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28.571428571428573</v>
      </c>
    </row>
    <row r="11" spans="2:18" x14ac:dyDescent="0.3">
      <c r="B11" s="6">
        <f t="shared" ref="B11:B53" si="1">B10+1</f>
        <v>3</v>
      </c>
      <c r="C11" s="6" t="s">
        <v>115</v>
      </c>
      <c r="D11" s="42" t="s">
        <v>100</v>
      </c>
      <c r="E11" s="43"/>
      <c r="F11" s="43"/>
      <c r="G11" s="43"/>
      <c r="H11" s="43"/>
      <c r="I11" s="44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28.571428571428573</v>
      </c>
    </row>
    <row r="12" spans="2:18" x14ac:dyDescent="0.3">
      <c r="B12" s="6">
        <f t="shared" si="1"/>
        <v>4</v>
      </c>
      <c r="C12" s="6" t="s">
        <v>116</v>
      </c>
      <c r="D12" s="42" t="s">
        <v>101</v>
      </c>
      <c r="E12" s="43"/>
      <c r="F12" s="43"/>
      <c r="G12" s="43"/>
      <c r="H12" s="43"/>
      <c r="I12" s="44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28.571428571428573</v>
      </c>
    </row>
    <row r="13" spans="2:18" x14ac:dyDescent="0.3">
      <c r="B13" s="6">
        <f t="shared" si="1"/>
        <v>5</v>
      </c>
      <c r="C13" s="6" t="s">
        <v>117</v>
      </c>
      <c r="D13" s="42" t="s">
        <v>102</v>
      </c>
      <c r="E13" s="43"/>
      <c r="F13" s="43"/>
      <c r="G13" s="43"/>
      <c r="H13" s="43"/>
      <c r="I13" s="44"/>
      <c r="J13" s="4">
        <v>100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28.571428571428573</v>
      </c>
    </row>
    <row r="14" spans="2:18" x14ac:dyDescent="0.3">
      <c r="B14" s="6">
        <f t="shared" si="1"/>
        <v>6</v>
      </c>
      <c r="C14" s="6" t="s">
        <v>118</v>
      </c>
      <c r="D14" s="42" t="s">
        <v>103</v>
      </c>
      <c r="E14" s="43"/>
      <c r="F14" s="43"/>
      <c r="G14" s="43"/>
      <c r="H14" s="43"/>
      <c r="I14" s="44"/>
      <c r="J14" s="4">
        <v>100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28.571428571428573</v>
      </c>
    </row>
    <row r="15" spans="2:18" x14ac:dyDescent="0.3">
      <c r="B15" s="6">
        <f t="shared" si="1"/>
        <v>7</v>
      </c>
      <c r="C15" s="6" t="s">
        <v>119</v>
      </c>
      <c r="D15" s="42" t="s">
        <v>104</v>
      </c>
      <c r="E15" s="43"/>
      <c r="F15" s="43"/>
      <c r="G15" s="43"/>
      <c r="H15" s="43"/>
      <c r="I15" s="44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28.571428571428573</v>
      </c>
    </row>
    <row r="16" spans="2:18" x14ac:dyDescent="0.3">
      <c r="B16" s="6">
        <f t="shared" si="1"/>
        <v>8</v>
      </c>
      <c r="C16" s="6" t="s">
        <v>120</v>
      </c>
      <c r="D16" s="42" t="s">
        <v>105</v>
      </c>
      <c r="E16" s="43"/>
      <c r="F16" s="43"/>
      <c r="G16" s="43"/>
      <c r="H16" s="43"/>
      <c r="I16" s="44"/>
      <c r="J16" s="4">
        <v>100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28.571428571428573</v>
      </c>
    </row>
    <row r="17" spans="2:17" x14ac:dyDescent="0.3">
      <c r="B17" s="6">
        <f t="shared" si="1"/>
        <v>9</v>
      </c>
      <c r="C17" s="6" t="s">
        <v>121</v>
      </c>
      <c r="D17" s="42" t="s">
        <v>106</v>
      </c>
      <c r="E17" s="43"/>
      <c r="F17" s="43"/>
      <c r="G17" s="43"/>
      <c r="H17" s="43"/>
      <c r="I17" s="44"/>
      <c r="J17" s="4">
        <v>100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28.571428571428573</v>
      </c>
    </row>
    <row r="18" spans="2:17" x14ac:dyDescent="0.3">
      <c r="B18" s="6">
        <f t="shared" si="1"/>
        <v>10</v>
      </c>
      <c r="C18" s="6" t="s">
        <v>122</v>
      </c>
      <c r="D18" s="42" t="s">
        <v>107</v>
      </c>
      <c r="E18" s="43"/>
      <c r="F18" s="43"/>
      <c r="G18" s="43"/>
      <c r="H18" s="43"/>
      <c r="I18" s="44"/>
      <c r="J18" s="4">
        <v>100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28.571428571428573</v>
      </c>
    </row>
    <row r="19" spans="2:17" x14ac:dyDescent="0.3">
      <c r="B19" s="6">
        <f t="shared" si="1"/>
        <v>11</v>
      </c>
      <c r="C19" s="6" t="s">
        <v>123</v>
      </c>
      <c r="D19" s="42" t="s">
        <v>108</v>
      </c>
      <c r="E19" s="43"/>
      <c r="F19" s="43"/>
      <c r="G19" s="43"/>
      <c r="H19" s="43"/>
      <c r="I19" s="44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28.571428571428573</v>
      </c>
    </row>
    <row r="20" spans="2:17" x14ac:dyDescent="0.3">
      <c r="B20" s="6">
        <f t="shared" si="1"/>
        <v>12</v>
      </c>
      <c r="C20" s="6" t="s">
        <v>127</v>
      </c>
      <c r="D20" s="42" t="s">
        <v>109</v>
      </c>
      <c r="E20" s="43"/>
      <c r="F20" s="43"/>
      <c r="G20" s="43"/>
      <c r="H20" s="43"/>
      <c r="I20" s="44"/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28.571428571428573</v>
      </c>
    </row>
    <row r="21" spans="2:17" x14ac:dyDescent="0.3">
      <c r="B21" s="6">
        <f t="shared" si="1"/>
        <v>13</v>
      </c>
      <c r="C21" s="6" t="s">
        <v>126</v>
      </c>
      <c r="D21" s="42" t="s">
        <v>110</v>
      </c>
      <c r="E21" s="43"/>
      <c r="F21" s="43"/>
      <c r="G21" s="43"/>
      <c r="H21" s="43"/>
      <c r="I21" s="44"/>
      <c r="J21" s="4">
        <v>100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28.571428571428573</v>
      </c>
    </row>
    <row r="22" spans="2:17" x14ac:dyDescent="0.3">
      <c r="B22" s="6">
        <f t="shared" si="1"/>
        <v>14</v>
      </c>
      <c r="C22" s="6" t="s">
        <v>125</v>
      </c>
      <c r="D22" s="42" t="s">
        <v>111</v>
      </c>
      <c r="E22" s="43"/>
      <c r="F22" s="43"/>
      <c r="G22" s="43"/>
      <c r="H22" s="43"/>
      <c r="I22" s="44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28.571428571428573</v>
      </c>
    </row>
    <row r="23" spans="2:17" x14ac:dyDescent="0.3">
      <c r="B23" s="6">
        <f t="shared" si="1"/>
        <v>15</v>
      </c>
      <c r="C23" s="6" t="s">
        <v>124</v>
      </c>
      <c r="D23" s="42" t="s">
        <v>112</v>
      </c>
      <c r="E23" s="43"/>
      <c r="F23" s="43"/>
      <c r="G23" s="43"/>
      <c r="H23" s="43"/>
      <c r="I23" s="44"/>
      <c r="J23" s="4">
        <v>100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28.571428571428573</v>
      </c>
    </row>
    <row r="24" spans="2:17" x14ac:dyDescent="0.3">
      <c r="B24" s="6"/>
      <c r="C24" s="6"/>
      <c r="D24" s="42"/>
      <c r="E24" s="43"/>
      <c r="F24" s="43"/>
      <c r="G24" s="43"/>
      <c r="H24" s="43"/>
      <c r="I24" s="44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/>
      <c r="C25" s="6"/>
      <c r="D25" s="42"/>
      <c r="E25" s="43"/>
      <c r="F25" s="43"/>
      <c r="G25" s="43"/>
      <c r="H25" s="43"/>
      <c r="I25" s="44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/>
      <c r="C26" s="6"/>
      <c r="D26" s="42"/>
      <c r="E26" s="43"/>
      <c r="F26" s="43"/>
      <c r="G26" s="43"/>
      <c r="H26" s="43"/>
      <c r="I26" s="44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/>
      <c r="C27" s="6"/>
      <c r="D27" s="42"/>
      <c r="E27" s="43"/>
      <c r="F27" s="43"/>
      <c r="G27" s="43"/>
      <c r="H27" s="43"/>
      <c r="I27" s="44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/>
      <c r="C28" s="6"/>
      <c r="D28" s="42"/>
      <c r="E28" s="43"/>
      <c r="F28" s="43"/>
      <c r="G28" s="43"/>
      <c r="H28" s="43"/>
      <c r="I28" s="44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/>
      <c r="C29" s="6"/>
      <c r="D29" s="45"/>
      <c r="E29" s="46"/>
      <c r="F29" s="46"/>
      <c r="G29" s="46"/>
      <c r="H29" s="46"/>
      <c r="I29" s="4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/>
      <c r="C30" s="6"/>
      <c r="D30" s="42"/>
      <c r="E30" s="43"/>
      <c r="F30" s="43"/>
      <c r="G30" s="43"/>
      <c r="H30" s="43"/>
      <c r="I30" s="4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/>
      <c r="C31" s="6"/>
      <c r="D31" s="16"/>
      <c r="E31" s="17"/>
      <c r="F31" s="17"/>
      <c r="G31" s="17"/>
      <c r="H31" s="17"/>
      <c r="I31" s="1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/>
      <c r="C32" s="6"/>
      <c r="D32" s="16"/>
      <c r="E32" s="17"/>
      <c r="F32" s="17"/>
      <c r="G32" s="17"/>
      <c r="H32" s="17"/>
      <c r="I32" s="1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/>
      <c r="C33" s="6"/>
      <c r="D33" s="16"/>
      <c r="E33" s="17"/>
      <c r="F33" s="17"/>
      <c r="G33" s="17"/>
      <c r="H33" s="17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/>
      <c r="C34" s="6"/>
      <c r="D34" s="16"/>
      <c r="E34" s="17"/>
      <c r="F34" s="17"/>
      <c r="G34" s="17"/>
      <c r="H34" s="17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/>
      <c r="C35" s="6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/>
      <c r="C36" s="6"/>
      <c r="D36" s="16"/>
      <c r="E36" s="17"/>
      <c r="F36" s="17"/>
      <c r="G36" s="17"/>
      <c r="H36" s="17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/>
      <c r="C37" s="6"/>
      <c r="D37" s="16"/>
      <c r="E37" s="17"/>
      <c r="F37" s="17"/>
      <c r="G37" s="17"/>
      <c r="H37" s="17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/>
      <c r="C38" s="6"/>
      <c r="D38" s="16"/>
      <c r="E38" s="17"/>
      <c r="F38" s="17"/>
      <c r="G38" s="17"/>
      <c r="H38" s="17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/>
      <c r="C39" s="6"/>
      <c r="D39" s="16"/>
      <c r="E39" s="17"/>
      <c r="F39" s="17"/>
      <c r="G39" s="17"/>
      <c r="H39" s="17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/>
      <c r="C40" s="6"/>
      <c r="D40" s="16"/>
      <c r="E40" s="17"/>
      <c r="F40" s="17"/>
      <c r="G40" s="17"/>
      <c r="H40" s="17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/>
      <c r="C41" s="6"/>
      <c r="D41" s="16"/>
      <c r="E41" s="17"/>
      <c r="F41" s="17"/>
      <c r="G41" s="17"/>
      <c r="H41" s="17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/>
      <c r="C42" s="6"/>
      <c r="D42" s="16"/>
      <c r="E42" s="17"/>
      <c r="F42" s="17"/>
      <c r="G42" s="17"/>
      <c r="H42" s="17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1</v>
      </c>
      <c r="C43" s="6"/>
      <c r="D43" s="16"/>
      <c r="E43" s="17"/>
      <c r="F43" s="17"/>
      <c r="G43" s="17"/>
      <c r="H43" s="17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2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4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5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6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7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8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9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10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11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35" t="s">
        <v>19</v>
      </c>
      <c r="I54" s="35"/>
      <c r="J54" s="11">
        <f t="shared" ref="J54:P54" si="3">COUNTIF(J9:J53,"&gt;=70")</f>
        <v>15</v>
      </c>
      <c r="K54" s="11">
        <f t="shared" si="3"/>
        <v>15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">
      <c r="C55" s="21"/>
      <c r="D55" s="21"/>
      <c r="E55" s="8"/>
      <c r="H55" s="36" t="s">
        <v>20</v>
      </c>
      <c r="I55" s="36"/>
      <c r="J55" s="12">
        <f t="shared" ref="J55:Q55" si="4">COUNTIF(J9:J53,"&lt;70")</f>
        <v>0</v>
      </c>
      <c r="K55" s="12">
        <f t="shared" si="4"/>
        <v>0</v>
      </c>
      <c r="L55" s="12">
        <f t="shared" si="4"/>
        <v>15</v>
      </c>
      <c r="M55" s="12">
        <f t="shared" si="4"/>
        <v>15</v>
      </c>
      <c r="N55" s="12">
        <f t="shared" si="4"/>
        <v>15</v>
      </c>
      <c r="O55" s="12">
        <f t="shared" si="4"/>
        <v>15</v>
      </c>
      <c r="P55" s="12">
        <f t="shared" si="4"/>
        <v>15</v>
      </c>
      <c r="Q55" s="12">
        <f t="shared" si="4"/>
        <v>45</v>
      </c>
    </row>
    <row r="56" spans="2:17" x14ac:dyDescent="0.3">
      <c r="C56" s="21"/>
      <c r="D56" s="21"/>
      <c r="E56" s="21"/>
      <c r="H56" s="36" t="s">
        <v>21</v>
      </c>
      <c r="I56" s="36"/>
      <c r="J56" s="12">
        <f t="shared" ref="J56:Q56" si="5">COUNT(J9:J53)</f>
        <v>15</v>
      </c>
      <c r="K56" s="12">
        <f t="shared" si="5"/>
        <v>15</v>
      </c>
      <c r="L56" s="12">
        <f t="shared" si="5"/>
        <v>15</v>
      </c>
      <c r="M56" s="12">
        <f t="shared" si="5"/>
        <v>15</v>
      </c>
      <c r="N56" s="12">
        <f t="shared" si="5"/>
        <v>15</v>
      </c>
      <c r="O56" s="12">
        <f t="shared" si="5"/>
        <v>15</v>
      </c>
      <c r="P56" s="12">
        <f t="shared" si="5"/>
        <v>15</v>
      </c>
      <c r="Q56" s="12">
        <f t="shared" si="5"/>
        <v>45</v>
      </c>
    </row>
    <row r="57" spans="2:17" x14ac:dyDescent="0.3">
      <c r="C57" s="21"/>
      <c r="D57" s="21"/>
      <c r="E57" s="1"/>
      <c r="H57" s="37" t="s">
        <v>16</v>
      </c>
      <c r="I57" s="37"/>
      <c r="J57" s="13">
        <f>J54/J56</f>
        <v>1</v>
      </c>
      <c r="K57" s="14">
        <f t="shared" ref="K57:Q57" si="6">K54/K56</f>
        <v>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21"/>
      <c r="D58" s="21"/>
      <c r="E58" s="1"/>
      <c r="H58" s="37" t="s">
        <v>17</v>
      </c>
      <c r="I58" s="37"/>
      <c r="J58" s="13">
        <f>J55/J56</f>
        <v>0</v>
      </c>
      <c r="K58" s="13">
        <f t="shared" ref="K58:Q58" si="7">K55/K56</f>
        <v>0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54"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6:I26"/>
    <mergeCell ref="D27:I27"/>
    <mergeCell ref="D28:I28"/>
    <mergeCell ref="D30:I30"/>
    <mergeCell ref="D25:I25"/>
    <mergeCell ref="D29:I29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4" zoomScale="84" zoomScaleNormal="84" workbookViewId="0">
      <selection activeCell="T13" sqref="T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/>
      <c r="E4" s="39"/>
      <c r="F4" s="39"/>
      <c r="G4" s="39"/>
      <c r="I4" t="s">
        <v>1</v>
      </c>
      <c r="J4" s="29"/>
      <c r="K4" s="29"/>
      <c r="M4" t="s">
        <v>2</v>
      </c>
      <c r="N4" s="30"/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/>
      <c r="E6" s="29"/>
      <c r="F6" s="29"/>
      <c r="G6" s="29"/>
      <c r="I6" s="21" t="s">
        <v>22</v>
      </c>
      <c r="J6" s="21"/>
      <c r="K6" s="33"/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19"/>
      <c r="E9" s="19"/>
      <c r="F9" s="19"/>
      <c r="G9" s="19"/>
      <c r="H9" s="19"/>
      <c r="I9" s="19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19"/>
      <c r="E10" s="19"/>
      <c r="F10" s="19"/>
      <c r="G10" s="19"/>
      <c r="H10" s="19"/>
      <c r="I10" s="19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19"/>
      <c r="E11" s="19"/>
      <c r="F11" s="19"/>
      <c r="G11" s="19"/>
      <c r="H11" s="19"/>
      <c r="I11" s="19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19"/>
      <c r="E12" s="19"/>
      <c r="F12" s="19"/>
      <c r="G12" s="19"/>
      <c r="H12" s="19"/>
      <c r="I12" s="19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19"/>
      <c r="E13" s="19"/>
      <c r="F13" s="19"/>
      <c r="G13" s="19"/>
      <c r="H13" s="19"/>
      <c r="I13" s="19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19"/>
      <c r="E14" s="19"/>
      <c r="F14" s="19"/>
      <c r="G14" s="19"/>
      <c r="H14" s="19"/>
      <c r="I14" s="19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19"/>
      <c r="E15" s="19"/>
      <c r="F15" s="19"/>
      <c r="G15" s="19"/>
      <c r="H15" s="19"/>
      <c r="I15" s="19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19"/>
      <c r="E16" s="19"/>
      <c r="F16" s="19"/>
      <c r="G16" s="19"/>
      <c r="H16" s="19"/>
      <c r="I16" s="19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19"/>
      <c r="E17" s="19"/>
      <c r="F17" s="19"/>
      <c r="G17" s="19"/>
      <c r="H17" s="19"/>
      <c r="I17" s="19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19"/>
      <c r="E18" s="19"/>
      <c r="F18" s="19"/>
      <c r="G18" s="19"/>
      <c r="H18" s="19"/>
      <c r="I18" s="19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19"/>
      <c r="E19" s="19"/>
      <c r="F19" s="19"/>
      <c r="G19" s="19"/>
      <c r="H19" s="19"/>
      <c r="I19" s="19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19"/>
      <c r="E20" s="19"/>
      <c r="F20" s="19"/>
      <c r="G20" s="19"/>
      <c r="H20" s="19"/>
      <c r="I20" s="19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19"/>
      <c r="E21" s="19"/>
      <c r="F21" s="19"/>
      <c r="G21" s="19"/>
      <c r="H21" s="19"/>
      <c r="I21" s="19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19"/>
      <c r="E22" s="19"/>
      <c r="F22" s="19"/>
      <c r="G22" s="19"/>
      <c r="H22" s="19"/>
      <c r="I22" s="19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19"/>
      <c r="E23" s="19"/>
      <c r="F23" s="19"/>
      <c r="G23" s="19"/>
      <c r="H23" s="19"/>
      <c r="I23" s="19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35" t="s">
        <v>19</v>
      </c>
      <c r="I54" s="35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1"/>
      <c r="D55" s="21"/>
      <c r="E55" s="8"/>
      <c r="H55" s="36" t="s">
        <v>20</v>
      </c>
      <c r="I55" s="36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1"/>
      <c r="D56" s="21"/>
      <c r="E56" s="21"/>
      <c r="H56" s="36" t="s">
        <v>21</v>
      </c>
      <c r="I56" s="36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1"/>
      <c r="D57" s="21"/>
      <c r="E57" s="1"/>
      <c r="H57" s="37" t="s">
        <v>16</v>
      </c>
      <c r="I57" s="37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1"/>
      <c r="D58" s="21"/>
      <c r="E58" s="1"/>
      <c r="H58" s="37" t="s">
        <v>17</v>
      </c>
      <c r="I58" s="37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CADENA DE SUMINISTRO</vt:lpstr>
      <vt:lpstr>ADMINISTRACION DE LA SALUD</vt:lpstr>
      <vt:lpstr>ING ECONOMICA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 guevara</cp:lastModifiedBy>
  <cp:lastPrinted>2023-03-21T15:13:53Z</cp:lastPrinted>
  <dcterms:created xsi:type="dcterms:W3CDTF">2023-03-14T19:16:59Z</dcterms:created>
  <dcterms:modified xsi:type="dcterms:W3CDTF">2025-03-25T22:43:19Z</dcterms:modified>
</cp:coreProperties>
</file>