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Febrero-junio 2025/Reportes/Reportes/"/>
    </mc:Choice>
  </mc:AlternateContent>
  <xr:revisionPtr revIDLastSave="27" documentId="8_{021F5034-0486-46F4-BA04-D88280FA9E69}" xr6:coauthVersionLast="47" xr6:coauthVersionMax="47" xr10:uidLastSave="{0B2651F9-05E2-49BA-B1A8-B008E381CB90}"/>
  <bookViews>
    <workbookView xWindow="-108" yWindow="-108" windowWidth="23256" windowHeight="1389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<sst xmlns="http://schemas.openxmlformats.org/spreadsheetml/2006/main" count="184" uniqueCount="45">
  <si>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</si>
  <si>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</si>
  <si>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</si>
  <si>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</si>
  <si>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</si>
  <si>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</si>
  <si>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</si>
  <si>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</si>
  <si>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</si>
  <si>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</si>
  <si>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</si>
  <si>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</si>
  <si>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</si>
  <si>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</si>
  <si>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</si>
  <si>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</si>
  <si>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</si>
  <si>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</si>
  <si>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</si>
  <si>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</si>
  <si>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</si>
  <si>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</si>
  <si>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</si>
  <si>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</si>
  <si>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</si>
  <si>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</si>
  <si>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</si>
  <si>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</si>
  <si>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</si>
  <si>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</si>
  <si>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</si>
  <si>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</si>
  <si>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</si>
  <si>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</si>
  <si>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INGENIERIA ECONOMICA</t>
  </si>
  <si>
    <t>407A</t>
  </si>
  <si>
    <t>ADMINISTRACION DE LA SALUD Y SEGURIDAD OCUPACIONAL</t>
  </si>
  <si>
    <t>607B</t>
  </si>
  <si>
    <t>SE</t>
  </si>
  <si>
    <t>II</t>
  </si>
  <si>
    <t>III</t>
  </si>
  <si>
    <t>FEBRERO-JUNIO 2025</t>
  </si>
  <si>
    <t>407C</t>
  </si>
  <si>
    <t>CADENA DE SUMINISTROS</t>
  </si>
  <si>
    <t>807B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</si>
</sst>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41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34</v>
      </c>
      <c r="B14" s="9" t="s">
        <v>38</v>
      </c>
      <c r="C14" s="9" t="s">
        <v>42</v>
      </c>
      <c r="D14" s="9" t="s">
        <v>33</v>
      </c>
      <c r="E14" s="9">
        <v>15</v>
      </c>
      <c r="F14" s="9">
        <v>35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36</v>
      </c>
      <c r="B15" s="9" t="s">
        <v>38</v>
      </c>
      <c r="C15" s="9" t="s">
        <v>37</v>
      </c>
      <c r="D15" s="9" t="s">
        <v>33</v>
      </c>
      <c r="E15" s="9">
        <v>34</v>
      </c>
      <c r="F15" s="9">
        <v>19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43</v>
      </c>
      <c r="B16" s="9" t="s">
        <v>21</v>
      </c>
      <c r="C16" s="9" t="s">
        <v>44</v>
      </c>
      <c r="D16" s="9" t="s">
        <v>33</v>
      </c>
      <c r="E16" s="9">
        <v>18</v>
      </c>
      <c r="F16" s="9">
        <v>15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70</v>
      </c>
      <c r="N16" s="15">
        <v>0.83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69</v>
      </c>
      <c r="G28" s="17">
        <f>SUM(G14:G27)</f>
        <v>0</v>
      </c>
      <c r="H28" s="18"/>
      <c r="I28" s="17">
        <f t="shared" ref="I28" si="0">(E28-SUM(F28:G28))-K28</f>
        <v>-2</v>
      </c>
      <c r="J28" s="18">
        <f t="shared" ref="J28" si="1">I28/E28</f>
        <v>-2.9850746268656716E-2</v>
      </c>
      <c r="K28" s="17">
        <f>SUM(K14:K27)</f>
        <v>0</v>
      </c>
      <c r="L28" s="18">
        <f t="shared" ref="L28" si="2">K28/E28</f>
        <v>0</v>
      </c>
      <c r="M28" s="17">
        <f>AVERAGE(M14:M27)</f>
        <v>70</v>
      </c>
      <c r="N28" s="19">
        <f>AVERAGE(N14:N27)</f>
        <v>0.83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Q15" sqref="Q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21</v>
      </c>
      <c r="C14" s="9" t="str">
        <f>'1'!C14</f>
        <v>407C</v>
      </c>
      <c r="D14" s="9" t="str">
        <f>'1'!D14</f>
        <v>IGEM</v>
      </c>
      <c r="E14" s="9"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21</v>
      </c>
      <c r="C15" s="9" t="str">
        <f>'1'!C15</f>
        <v>607B</v>
      </c>
      <c r="D15" s="9" t="str">
        <f>'1'!D15</f>
        <v>IGEM</v>
      </c>
      <c r="E15" s="9">
        <v>34</v>
      </c>
      <c r="F15" s="9">
        <v>28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86</v>
      </c>
      <c r="N15" s="15">
        <v>0.91</v>
      </c>
    </row>
    <row r="16" spans="1:14" s="11" customFormat="1" x14ac:dyDescent="0.25">
      <c r="A16" s="9" t="str">
        <f>'1'!A16</f>
        <v>CADENA DE SUMINISTROS</v>
      </c>
      <c r="B16" s="9" t="s">
        <v>38</v>
      </c>
      <c r="C16" s="9" t="str">
        <f>'1'!C16</f>
        <v>807B</v>
      </c>
      <c r="D16" s="9" t="str">
        <f>'1'!D16</f>
        <v>IGEM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34</v>
      </c>
      <c r="B17" s="9" t="s">
        <v>39</v>
      </c>
      <c r="C17" s="9" t="s">
        <v>42</v>
      </c>
      <c r="D17" s="9" t="s">
        <v>33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58</v>
      </c>
      <c r="G28" s="17">
        <f>SUM(G14:G27)</f>
        <v>0</v>
      </c>
      <c r="H28" s="18">
        <f>SUM(F28:G28)/E28</f>
        <v>0.70731707317073167</v>
      </c>
      <c r="I28" s="17">
        <f t="shared" ref="I28" si="0">(E28-SUM(F28:G28))-K28</f>
        <v>24</v>
      </c>
      <c r="J28" s="18">
        <f t="shared" ref="J28" si="1">I28/E28</f>
        <v>0.29268292682926828</v>
      </c>
      <c r="K28" s="17">
        <f>SUM(K14:K27)</f>
        <v>0</v>
      </c>
      <c r="L28" s="18">
        <f t="shared" ref="L28" si="2">K28/E28</f>
        <v>0</v>
      </c>
      <c r="M28" s="17">
        <f>AVERAGE(M14:M27)</f>
        <v>95.333333333333329</v>
      </c>
      <c r="N28" s="19">
        <f>AVERAGE(N14:N27)</f>
        <v>0.97000000000000008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Q16" sqref="Q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39</v>
      </c>
      <c r="C14" s="9" t="str">
        <f>'1'!C14</f>
        <v>407C</v>
      </c>
      <c r="D14" s="9" t="str">
        <f>'1'!D14</f>
        <v>IGEM</v>
      </c>
      <c r="E14" s="9">
        <f>'1'!E14</f>
        <v>15</v>
      </c>
      <c r="F14" s="9">
        <v>34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81</v>
      </c>
      <c r="N14" s="15">
        <v>0.4</v>
      </c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>
        <f>'1'!E15</f>
        <v>34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807B</v>
      </c>
      <c r="D16" s="9" t="str">
        <f>'1'!D16</f>
        <v>IGEM</v>
      </c>
      <c r="E16" s="9">
        <f>'1'!E16</f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34</v>
      </c>
      <c r="B17" s="9" t="s">
        <v>40</v>
      </c>
      <c r="C17" s="9" t="s">
        <v>35</v>
      </c>
      <c r="D17" s="9" t="s">
        <v>33</v>
      </c>
      <c r="E17" s="9">
        <v>35</v>
      </c>
      <c r="F17" s="9">
        <v>34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0.86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68</v>
      </c>
      <c r="G28" s="17">
        <f>SUM(G14:G27)</f>
        <v>0</v>
      </c>
      <c r="H28" s="18">
        <f>SUM(F28:G28)/E28</f>
        <v>0.66666666666666663</v>
      </c>
      <c r="I28" s="17">
        <f t="shared" ref="I28" si="0">(E28-SUM(F28:G28))-K28</f>
        <v>34</v>
      </c>
      <c r="J28" s="18">
        <f t="shared" ref="J28" si="1">I28/E28</f>
        <v>0.33333333333333331</v>
      </c>
      <c r="K28" s="17">
        <f>SUM(K14:K27)</f>
        <v>0</v>
      </c>
      <c r="L28" s="18">
        <f t="shared" ref="L28" si="2">K28/E28</f>
        <v>0</v>
      </c>
      <c r="M28" s="17">
        <f>AVERAGE(M14:M27)</f>
        <v>88</v>
      </c>
      <c r="N28" s="19">
        <f>AVERAGE(N14:N27)</f>
        <v>0.63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6" sqref="Q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/>
      <c r="C14" s="9" t="str">
        <f>'1'!C14</f>
        <v>407C</v>
      </c>
      <c r="D14" s="9" t="str">
        <f>'1'!D14</f>
        <v>IGEM</v>
      </c>
      <c r="E14" s="9">
        <f>'1'!E14</f>
        <v>15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>
        <f>'1'!E15</f>
        <v>34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807B</v>
      </c>
      <c r="D16" s="9" t="str">
        <f>'1'!D16</f>
        <v>IGEM</v>
      </c>
      <c r="E16" s="9">
        <f>'1'!E16</f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67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/>
      <c r="C14" s="9" t="str">
        <f>'1'!C14</f>
        <v>407C</v>
      </c>
      <c r="D14" s="9" t="str">
        <f>'1'!D14</f>
        <v>IGEM</v>
      </c>
      <c r="E14" s="9">
        <f>'1'!E14</f>
        <v>15</v>
      </c>
      <c r="F14" s="9">
        <v>15</v>
      </c>
      <c r="G14" s="9">
        <v>0</v>
      </c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>
        <f>'1'!E15</f>
        <v>34</v>
      </c>
      <c r="F15" s="9">
        <v>6</v>
      </c>
      <c r="G15" s="9">
        <v>0</v>
      </c>
      <c r="H15" s="10">
        <f t="shared" si="0"/>
        <v>0.17647058823529413</v>
      </c>
      <c r="I15" s="9">
        <f t="shared" si="1"/>
        <v>28</v>
      </c>
      <c r="J15" s="10">
        <f t="shared" si="2"/>
        <v>0.82352941176470584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807B</v>
      </c>
      <c r="D16" s="9" t="str">
        <f>'1'!D16</f>
        <v>IGEM</v>
      </c>
      <c r="E16" s="9">
        <f>'1'!E16</f>
        <v>18</v>
      </c>
      <c r="F16" s="9">
        <v>17</v>
      </c>
      <c r="G16" s="9">
        <v>0</v>
      </c>
      <c r="H16" s="10">
        <f t="shared" si="0"/>
        <v>0.94444444444444442</v>
      </c>
      <c r="I16" s="9">
        <f t="shared" si="1"/>
        <v>1</v>
      </c>
      <c r="J16" s="10">
        <f t="shared" si="2"/>
        <v>5.5555555555555552E-2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0</v>
      </c>
      <c r="H17" s="10" t="e">
        <f t="shared" si="0"/>
        <v>#DIV/0!</v>
      </c>
      <c r="I17" s="9">
        <f t="shared" si="1"/>
        <v>-25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63</v>
      </c>
      <c r="G28" s="17">
        <f>SUM(G14:G27)</f>
        <v>0</v>
      </c>
      <c r="H28" s="18">
        <f>SUM(F28:G28)/E28</f>
        <v>0.94029850746268662</v>
      </c>
      <c r="I28" s="17">
        <f t="shared" si="1"/>
        <v>4</v>
      </c>
      <c r="J28" s="18">
        <f t="shared" si="2"/>
        <v>5.9701492537313432E-2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2025-03-25T22:45:56Z</dcterms:modified>
  <cp:category/>
  <cp:contentStatus/>
</cp:coreProperties>
</file>