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IOO\"/>
    </mc:Choice>
  </mc:AlternateContent>
  <xr:revisionPtr revIDLastSave="0" documentId="8_{8B90D500-0F1E-41E0-B217-BE8B3668591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204 A QUÍMICA" sheetId="5" r:id="rId1"/>
    <sheet name="204 B QUÍMICA" sheetId="6" r:id="rId2"/>
    <sheet name="202 B PROBABILIDAD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7" l="1"/>
  <c r="D46" i="7"/>
  <c r="D4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A41" i="7"/>
  <c r="A26" i="7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E29" i="6"/>
  <c r="E32" i="6" s="1"/>
  <c r="E28" i="6"/>
  <c r="E31" i="6" s="1"/>
  <c r="E27" i="6"/>
  <c r="I39" i="5"/>
  <c r="E26" i="6"/>
  <c r="E25" i="6"/>
  <c r="E30" i="6"/>
  <c r="I36" i="5"/>
  <c r="I35" i="5"/>
  <c r="I43" i="5" l="1"/>
  <c r="I42" i="5"/>
  <c r="I41" i="5"/>
  <c r="I40" i="5"/>
  <c r="M25" i="5"/>
  <c r="M26" i="5"/>
  <c r="M27" i="5"/>
  <c r="M28" i="5"/>
  <c r="M29" i="5"/>
  <c r="M30" i="5"/>
  <c r="M33" i="5"/>
  <c r="M34" i="5"/>
  <c r="I24" i="7"/>
  <c r="I25" i="7"/>
  <c r="D49" i="7"/>
  <c r="G45" i="7"/>
  <c r="F45" i="7"/>
  <c r="E45" i="7"/>
  <c r="I23" i="7"/>
  <c r="A23" i="7"/>
  <c r="I22" i="7"/>
  <c r="I21" i="7"/>
  <c r="I20" i="7"/>
  <c r="I19" i="7"/>
  <c r="I18" i="7"/>
  <c r="A18" i="7"/>
  <c r="A19" i="7" s="1"/>
  <c r="A20" i="7" s="1"/>
  <c r="I17" i="7"/>
  <c r="I16" i="7"/>
  <c r="I15" i="7"/>
  <c r="I14" i="7"/>
  <c r="I11" i="7"/>
  <c r="I9" i="7"/>
  <c r="A9" i="7"/>
  <c r="I8" i="7"/>
  <c r="F28" i="6"/>
  <c r="G28" i="6"/>
  <c r="H28" i="6"/>
  <c r="I23" i="6"/>
  <c r="A23" i="6"/>
  <c r="I22" i="6"/>
  <c r="I21" i="6"/>
  <c r="I20" i="6"/>
  <c r="I19" i="6"/>
  <c r="I18" i="6"/>
  <c r="A18" i="6"/>
  <c r="A19" i="6" s="1"/>
  <c r="A20" i="6" s="1"/>
  <c r="I17" i="6"/>
  <c r="I16" i="6"/>
  <c r="I15" i="6"/>
  <c r="I14" i="6"/>
  <c r="I11" i="6"/>
  <c r="I9" i="6"/>
  <c r="A9" i="6"/>
  <c r="I8" i="6"/>
  <c r="J39" i="5"/>
  <c r="M21" i="5"/>
  <c r="D48" i="7" l="1"/>
  <c r="I45" i="7"/>
  <c r="I28" i="6"/>
  <c r="M20" i="5"/>
  <c r="M23" i="5"/>
  <c r="M22" i="5"/>
  <c r="M19" i="5"/>
  <c r="M17" i="5"/>
  <c r="M14" i="5"/>
  <c r="M8" i="5"/>
  <c r="M9" i="5"/>
  <c r="M15" i="5"/>
  <c r="M16" i="5"/>
  <c r="M18" i="5"/>
  <c r="M24" i="5"/>
  <c r="L39" i="5"/>
  <c r="K39" i="5"/>
  <c r="C9" i="5"/>
  <c r="C18" i="5" s="1"/>
  <c r="C19" i="5" s="1"/>
  <c r="C20" i="5" s="1"/>
  <c r="C23" i="5" s="1"/>
  <c r="C24" i="5" s="1"/>
  <c r="M11" i="5" l="1"/>
  <c r="M39" i="5" l="1"/>
</calcChain>
</file>

<file path=xl/sharedStrings.xml><?xml version="1.0" encoding="utf-8"?>
<sst xmlns="http://schemas.openxmlformats.org/spreadsheetml/2006/main" count="213" uniqueCount="180">
  <si>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</si>
  <si>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</si>
  <si>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</si>
  <si>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</si>
  <si>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</si>
  <si>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</si>
  <si>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</si>
  <si>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</si>
  <si>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</si>
  <si>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</si>
  <si>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</si>
  <si>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</si>
  <si>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</si>
  <si>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FIRMA DEL CATEDRATICO</t>
  </si>
  <si>
    <t>CATEDRATICO</t>
  </si>
  <si>
    <t>PROM.</t>
  </si>
  <si>
    <t>MCIQ. INDRA DE LA O ORTIZ</t>
  </si>
  <si>
    <t>QUÍMICA</t>
  </si>
  <si>
    <t>204 A</t>
  </si>
  <si>
    <t>FEBRERO-JUNIO 2025</t>
  </si>
  <si>
    <t>241U0142</t>
  </si>
  <si>
    <t>241U0145</t>
  </si>
  <si>
    <t>241U0146</t>
  </si>
  <si>
    <t>231U0142</t>
  </si>
  <si>
    <t>241U0152</t>
  </si>
  <si>
    <t>231U0152</t>
  </si>
  <si>
    <t>241U0156</t>
  </si>
  <si>
    <t>241U0157</t>
  </si>
  <si>
    <t>241U0159</t>
  </si>
  <si>
    <t>241U0160</t>
  </si>
  <si>
    <t>231U0165</t>
  </si>
  <si>
    <t>241U0163</t>
  </si>
  <si>
    <t>241U0165</t>
  </si>
  <si>
    <t>241U0652</t>
  </si>
  <si>
    <t>241U0166</t>
  </si>
  <si>
    <t>241U0634</t>
  </si>
  <si>
    <t>241U0167</t>
  </si>
  <si>
    <t>AMBROS TORNADO DEYZI AIMETH</t>
  </si>
  <si>
    <t>CADENA TOTO FERNANDO JAVIER</t>
  </si>
  <si>
    <t>CAGAL LUCIANO CESAR IVAN</t>
  </si>
  <si>
    <t>CEBALLOS SERRANO JOSE ENRIQUE</t>
  </si>
  <si>
    <t>CRUZ LAZARO YOSELIN</t>
  </si>
  <si>
    <t>FERMAN ESCRIBANO VICTOR MANUEL</t>
  </si>
  <si>
    <t>HERNANDEZ RODRIGUEZ ROBERTO</t>
  </si>
  <si>
    <t>HERNANDEZ VILLEGAS ANGEL ELIHU</t>
  </si>
  <si>
    <t>JACOBO TOTO NESTOR JULIAN</t>
  </si>
  <si>
    <t>LIRA DOMINGUEZ CAMILA</t>
  </si>
  <si>
    <t>MARTINEZ MARCIAL DIEGO ADOLFO</t>
  </si>
  <si>
    <t>MATIAS SEBA MARTHA CECILIA</t>
  </si>
  <si>
    <t>MIXTEGA HERNANDEZ ALAN VLADIMIR</t>
  </si>
  <si>
    <t>MIXTEGA HERNANDEZ JAVIER DE JESUS</t>
  </si>
  <si>
    <t>MOLINA PEREZ LUIS ALEJANDRO</t>
  </si>
  <si>
    <t>OCHOA MALAGA DAVID FRANCISCO</t>
  </si>
  <si>
    <t>OCTAVO GUATZOZON ROSELI</t>
  </si>
  <si>
    <t>204 B</t>
  </si>
  <si>
    <t>241U0567</t>
  </si>
  <si>
    <t>241U0143</t>
  </si>
  <si>
    <t>241U0147</t>
  </si>
  <si>
    <t>241U0149</t>
  </si>
  <si>
    <t>241U0151</t>
  </si>
  <si>
    <t>241U0153</t>
  </si>
  <si>
    <t>241U0155</t>
  </si>
  <si>
    <t>241U0158</t>
  </si>
  <si>
    <t>241U0461</t>
  </si>
  <si>
    <t>241U0566</t>
  </si>
  <si>
    <t>241U0161</t>
  </si>
  <si>
    <t>241U0162</t>
  </si>
  <si>
    <t>241U0164</t>
  </si>
  <si>
    <t>241U0565</t>
  </si>
  <si>
    <t>241U0170</t>
  </si>
  <si>
    <t>231U0178</t>
  </si>
  <si>
    <t>241U0177</t>
  </si>
  <si>
    <t>ALVARADO ORTIZ CARLOS DAVID</t>
  </si>
  <si>
    <t>BAXIN CAGAL ITZIHUARY CAROLINA</t>
  </si>
  <si>
    <t>CASTILLO GONZÁLEZ ABRIL GUADALUPE</t>
  </si>
  <si>
    <t>COBAXIN IXTEPAN GABRIEL DE JESUS</t>
  </si>
  <si>
    <t>CORTES ZARATE JHOSUA ALEXANDER</t>
  </si>
  <si>
    <t>DE LA CRUZ LOPEZ ALMA GISELLE</t>
  </si>
  <si>
    <t>FLORES DELGADO ARTURO</t>
  </si>
  <si>
    <t>HERNANDEZ PEREZ DANIEL TONATIUH</t>
  </si>
  <si>
    <t>MANTILLA PUCHETA LEONARDO</t>
  </si>
  <si>
    <t>MARINI ALVAREZ CYNTHIA AIDEE</t>
  </si>
  <si>
    <t>MARQUEZ PEREZ ALEJANDRO</t>
  </si>
  <si>
    <t>MARTINEZ CAGAL CESAR EDUARDO</t>
  </si>
  <si>
    <t>MIXTEGA BUSTAMANTE HUGO FERNANDO</t>
  </si>
  <si>
    <t>PALACIOS CUEVAS JESUS ALDAHIR</t>
  </si>
  <si>
    <t>POLITO VILLEGAS EMMANUEL</t>
  </si>
  <si>
    <t>VELAZCO PALMA PABLO ALEJANDRO</t>
  </si>
  <si>
    <t>XOLO FLORES MIGUEL ANGEL</t>
  </si>
  <si>
    <t>202 B</t>
  </si>
  <si>
    <t>241U0075</t>
  </si>
  <si>
    <t>241U0076</t>
  </si>
  <si>
    <t>241U0077</t>
  </si>
  <si>
    <t>241U0079</t>
  </si>
  <si>
    <t>231U0089</t>
  </si>
  <si>
    <t>241U0080</t>
  </si>
  <si>
    <t>231U0093</t>
  </si>
  <si>
    <t>241U0083</t>
  </si>
  <si>
    <t>241U0084</t>
  </si>
  <si>
    <t>241U0086</t>
  </si>
  <si>
    <t>241U0087</t>
  </si>
  <si>
    <t>241U0090</t>
  </si>
  <si>
    <t>241U0091</t>
  </si>
  <si>
    <t>241U0096</t>
  </si>
  <si>
    <t>241U0094</t>
  </si>
  <si>
    <t>241U0095</t>
  </si>
  <si>
    <t>241U0097</t>
  </si>
  <si>
    <t>241U0099</t>
  </si>
  <si>
    <t>ARELLANO VAZQUEZ ANGEL DAVID</t>
  </si>
  <si>
    <t>ARROYO CASTILLO JAIRO</t>
  </si>
  <si>
    <t>BAXIN BAEZ GIBRAN GAEL</t>
  </si>
  <si>
    <t>BUSTAMANTE PONCIANO GERARDO</t>
  </si>
  <si>
    <t>CACERES JIMENEZ MANUEL</t>
  </si>
  <si>
    <t>CALDELAS BUSTAMANTE EDGAR</t>
  </si>
  <si>
    <t>CARDOZA CHACHA MANUEL ALDAHIR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</si>
  <si>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</si>
  <si>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</si>
  <si>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</si>
  <si>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</si>
  <si>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</si>
  <si>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</si>
  <si>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</si>
  <si>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</si>
  <si>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</si>
  <si>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</si>
  <si>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</si>
  <si>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U5</t>
  </si>
  <si>
    <t>PROBABILIDAD Y ESTADÍSTICA</t>
  </si>
  <si>
    <t>241U0168</t>
  </si>
  <si>
    <t>241U0613</t>
  </si>
  <si>
    <t>241U0171</t>
  </si>
  <si>
    <t>231U0632</t>
  </si>
  <si>
    <t>231U0350</t>
  </si>
  <si>
    <t>241U0173</t>
  </si>
  <si>
    <t>241U0174</t>
  </si>
  <si>
    <t>241U0175</t>
  </si>
  <si>
    <t>231U0177</t>
  </si>
  <si>
    <t>221U0266</t>
  </si>
  <si>
    <t>ORGANISTA VILLASECA INGRID KARINA</t>
  </si>
  <si>
    <t>PEREZ QUINO JANYN IVETH</t>
  </si>
  <si>
    <t>PUCHETA COTO MAURICIO</t>
  </si>
  <si>
    <t>PUCHETA FLORES GIOVANNA MONSERRAT</t>
  </si>
  <si>
    <t>QUINO TEJADA ABIL JOHENDI</t>
  </si>
  <si>
    <t>RUIZ SAENZ ALEXANDER RAFAEL</t>
  </si>
  <si>
    <t>SUAREZ NAVA ALICIA</t>
  </si>
  <si>
    <t>TEMIX ANDRADE ANDRES</t>
  </si>
  <si>
    <t>TEOBAL ORTIZ AXEL DE JESUS</t>
  </si>
  <si>
    <t>VALLE MARTINEZ KEVIN EDUARDO</t>
  </si>
  <si>
    <t>241U0103</t>
  </si>
  <si>
    <t>241U0104</t>
  </si>
  <si>
    <t>241U0107</t>
  </si>
  <si>
    <t>241U0114</t>
  </si>
  <si>
    <t>241U0112</t>
  </si>
  <si>
    <t>231U0606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</si>
  <si>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</si>
  <si>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</si>
  <si>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</si>
  <si>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</si>
  <si>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</si>
  <si>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</si>
  <si>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</si>
  <si>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</si>
  <si>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</si>
  <si>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</si>
  <si>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</si>
  <si>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</si>
  <si>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</si>
  <si>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</si>
  <si>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</si>
  <si>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ORTIZ LUCIO ALEIDA MARIA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</si>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</sst>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6" fillId="0" borderId="5" xfId="0" applyFont="1" applyBorder="1"/>
    <xf numFmtId="0" fontId="6" fillId="0" borderId="6" xfId="0" applyFont="1" applyBorder="1"/>
    <xf numFmtId="0" fontId="0" fillId="0" borderId="0" xfId="0" applyAlignment="1">
      <alignment horizontal="left"/>
    </xf>
    <xf numFmtId="0" fontId="7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7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0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3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S47"/>
  <sheetViews>
    <sheetView zoomScale="112" zoomScaleNormal="112" workbookViewId="0">
      <selection activeCell="M4" sqref="M4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7" width="7.6640625" customWidth="1"/>
    <col min="8" max="8" width="18.33203125" customWidth="1"/>
    <col min="9" max="9" width="8.88671875" customWidth="1"/>
    <col min="10" max="10" width="7.6640625" customWidth="1"/>
    <col min="11" max="11" width="7.44140625" customWidth="1"/>
    <col min="12" max="12" width="8" customWidth="1"/>
    <col min="13" max="13" width="10.6640625" customWidth="1"/>
    <col min="14" max="15" width="5.6640625" customWidth="1"/>
  </cols>
  <sheetData>
    <row r="1" spans="3:19" ht="15.6" x14ac:dyDescent="0.3">
      <c r="C1" s="40" t="s">
        <v>9</v>
      </c>
      <c r="D1" s="40"/>
      <c r="E1" s="40"/>
      <c r="F1" s="40"/>
      <c r="G1" s="40"/>
      <c r="H1" s="40"/>
      <c r="I1" s="40"/>
      <c r="J1" s="40"/>
      <c r="K1" s="40"/>
      <c r="L1" s="40"/>
      <c r="M1" s="2"/>
      <c r="N1" s="2"/>
    </row>
    <row r="2" spans="3:19" x14ac:dyDescent="0.3">
      <c r="D2" s="41" t="s">
        <v>8</v>
      </c>
      <c r="E2" s="41"/>
      <c r="F2" s="41"/>
      <c r="G2" s="41"/>
      <c r="H2" s="41"/>
      <c r="I2" s="41"/>
      <c r="J2" s="41"/>
      <c r="K2" s="41"/>
      <c r="L2" s="41"/>
      <c r="M2" s="1"/>
      <c r="N2" s="1"/>
    </row>
    <row r="3" spans="3:19" x14ac:dyDescent="0.3">
      <c r="D3" t="s">
        <v>0</v>
      </c>
      <c r="E3" s="42" t="s">
        <v>17</v>
      </c>
      <c r="F3" s="42"/>
      <c r="G3" s="42"/>
      <c r="H3" t="s">
        <v>1</v>
      </c>
      <c r="I3" s="43" t="s">
        <v>18</v>
      </c>
      <c r="J3" s="43"/>
      <c r="L3" t="s">
        <v>2</v>
      </c>
      <c r="M3" s="15">
        <v>45752</v>
      </c>
    </row>
    <row r="4" spans="3:19" ht="6.75" customHeight="1" x14ac:dyDescent="0.3"/>
    <row r="5" spans="3:19" x14ac:dyDescent="0.3">
      <c r="D5" t="s">
        <v>3</v>
      </c>
      <c r="E5" s="43" t="s">
        <v>19</v>
      </c>
      <c r="F5" s="43"/>
      <c r="G5" s="43"/>
      <c r="H5" s="44" t="s">
        <v>14</v>
      </c>
      <c r="I5" s="44"/>
      <c r="J5" s="45" t="s">
        <v>16</v>
      </c>
      <c r="K5" s="45"/>
      <c r="L5" s="45"/>
      <c r="M5" s="45"/>
    </row>
    <row r="6" spans="3:19" ht="11.25" customHeight="1" x14ac:dyDescent="0.3"/>
    <row r="7" spans="3:19" x14ac:dyDescent="0.3">
      <c r="C7" s="3" t="s">
        <v>4</v>
      </c>
      <c r="D7" s="3" t="s">
        <v>6</v>
      </c>
      <c r="E7" s="39" t="s">
        <v>5</v>
      </c>
      <c r="F7" s="39"/>
      <c r="G7" s="39"/>
      <c r="H7" s="39"/>
      <c r="I7" s="4" t="s">
        <v>7</v>
      </c>
      <c r="J7" s="4" t="s">
        <v>10</v>
      </c>
      <c r="K7" s="4" t="s">
        <v>11</v>
      </c>
      <c r="L7" s="4" t="s">
        <v>12</v>
      </c>
      <c r="M7" s="7" t="s">
        <v>15</v>
      </c>
      <c r="S7" s="21"/>
    </row>
    <row r="8" spans="3:19" ht="17.25" customHeight="1" x14ac:dyDescent="0.3">
      <c r="C8" s="5">
        <v>1</v>
      </c>
      <c r="D8" s="23" t="s">
        <v>20</v>
      </c>
      <c r="E8" s="23" t="s">
        <v>37</v>
      </c>
      <c r="F8" s="23"/>
      <c r="G8" s="23"/>
      <c r="H8" s="23"/>
      <c r="I8" s="4">
        <v>70</v>
      </c>
      <c r="J8" s="4">
        <v>0</v>
      </c>
      <c r="K8" s="4">
        <v>0</v>
      </c>
      <c r="L8" s="4">
        <v>0</v>
      </c>
      <c r="M8" s="14">
        <f>SUM(I8:L8)/4</f>
        <v>17.5</v>
      </c>
      <c r="N8" s="18"/>
      <c r="S8" s="21"/>
    </row>
    <row r="9" spans="3:19" ht="21" customHeight="1" x14ac:dyDescent="0.3">
      <c r="C9" s="5">
        <f>C8+1</f>
        <v>2</v>
      </c>
      <c r="D9" s="23" t="s">
        <v>21</v>
      </c>
      <c r="E9" s="23" t="s">
        <v>38</v>
      </c>
      <c r="F9" s="23"/>
      <c r="G9" s="23"/>
      <c r="H9" s="23"/>
      <c r="I9" s="4">
        <v>92</v>
      </c>
      <c r="J9" s="4">
        <v>0</v>
      </c>
      <c r="K9" s="4">
        <v>0</v>
      </c>
      <c r="L9" s="4">
        <v>0</v>
      </c>
      <c r="M9" s="14">
        <f t="shared" ref="M9:M34" si="0">SUM(I9:L9)/4</f>
        <v>23</v>
      </c>
      <c r="N9" s="18"/>
      <c r="S9" s="21"/>
    </row>
    <row r="10" spans="3:19" ht="18.75" customHeight="1" x14ac:dyDescent="0.3">
      <c r="C10" s="5">
        <v>3</v>
      </c>
      <c r="D10" s="23" t="s">
        <v>22</v>
      </c>
      <c r="E10" s="23" t="s">
        <v>39</v>
      </c>
      <c r="F10" s="23"/>
      <c r="G10" s="23"/>
      <c r="H10" s="23"/>
      <c r="I10" s="4">
        <v>75</v>
      </c>
      <c r="J10" s="4">
        <v>0</v>
      </c>
      <c r="K10" s="4">
        <v>0</v>
      </c>
      <c r="L10" s="4">
        <v>0</v>
      </c>
      <c r="M10" s="14">
        <v>0</v>
      </c>
      <c r="N10" s="18"/>
      <c r="S10" s="21"/>
    </row>
    <row r="11" spans="3:19" ht="19.5" customHeight="1" x14ac:dyDescent="0.3">
      <c r="C11" s="5">
        <v>4</v>
      </c>
      <c r="D11" s="23" t="s">
        <v>23</v>
      </c>
      <c r="E11" s="23" t="s">
        <v>40</v>
      </c>
      <c r="F11" s="23"/>
      <c r="G11" s="23"/>
      <c r="H11" s="23"/>
      <c r="I11" s="4">
        <v>0</v>
      </c>
      <c r="J11" s="4">
        <v>0</v>
      </c>
      <c r="K11" s="4">
        <v>0</v>
      </c>
      <c r="L11" s="4">
        <v>0</v>
      </c>
      <c r="M11" s="14">
        <f t="shared" si="0"/>
        <v>0</v>
      </c>
      <c r="N11" s="18"/>
      <c r="S11" s="21"/>
    </row>
    <row r="12" spans="3:19" ht="17.25" customHeight="1" x14ac:dyDescent="0.3">
      <c r="C12" s="5">
        <v>5</v>
      </c>
      <c r="D12" s="23" t="s">
        <v>24</v>
      </c>
      <c r="E12" s="36" t="s">
        <v>41</v>
      </c>
      <c r="F12" s="37"/>
      <c r="G12" s="37"/>
      <c r="H12" s="38"/>
      <c r="I12" s="4">
        <v>82</v>
      </c>
      <c r="J12" s="4">
        <v>0</v>
      </c>
      <c r="K12" s="4">
        <v>0</v>
      </c>
      <c r="L12" s="4">
        <v>0</v>
      </c>
      <c r="M12" s="14">
        <v>0</v>
      </c>
      <c r="N12" s="18"/>
      <c r="S12" s="21"/>
    </row>
    <row r="13" spans="3:19" ht="17.25" customHeight="1" x14ac:dyDescent="0.3">
      <c r="C13" s="5">
        <v>6</v>
      </c>
      <c r="D13" s="23" t="s">
        <v>25</v>
      </c>
      <c r="E13" s="23" t="s">
        <v>42</v>
      </c>
      <c r="F13" s="23"/>
      <c r="G13" s="23"/>
      <c r="H13" s="23"/>
      <c r="I13" s="4">
        <v>0</v>
      </c>
      <c r="J13" s="4">
        <v>0</v>
      </c>
      <c r="K13" s="4">
        <v>0</v>
      </c>
      <c r="L13" s="4">
        <v>0</v>
      </c>
      <c r="M13" s="14">
        <v>0</v>
      </c>
      <c r="N13" s="18"/>
      <c r="S13" s="21"/>
    </row>
    <row r="14" spans="3:19" ht="18.75" customHeight="1" x14ac:dyDescent="0.3">
      <c r="C14" s="5">
        <v>7</v>
      </c>
      <c r="D14" s="23" t="s">
        <v>26</v>
      </c>
      <c r="E14" s="23" t="s">
        <v>43</v>
      </c>
      <c r="F14" s="23"/>
      <c r="G14" s="23"/>
      <c r="H14" s="23"/>
      <c r="I14" s="4">
        <v>89</v>
      </c>
      <c r="J14" s="4">
        <v>0</v>
      </c>
      <c r="K14" s="4">
        <v>0</v>
      </c>
      <c r="L14" s="4">
        <v>0</v>
      </c>
      <c r="M14" s="14">
        <f>SUM(I14:L14)/4</f>
        <v>22.25</v>
      </c>
      <c r="N14" s="18"/>
      <c r="S14" s="21"/>
    </row>
    <row r="15" spans="3:19" ht="18" customHeight="1" x14ac:dyDescent="0.3">
      <c r="C15" s="5">
        <v>8</v>
      </c>
      <c r="D15" s="23" t="s">
        <v>27</v>
      </c>
      <c r="E15" s="23" t="s">
        <v>44</v>
      </c>
      <c r="F15" s="23"/>
      <c r="G15" s="23"/>
      <c r="H15" s="23"/>
      <c r="I15" s="4">
        <v>0</v>
      </c>
      <c r="J15" s="4">
        <v>0</v>
      </c>
      <c r="K15" s="4">
        <v>0</v>
      </c>
      <c r="L15" s="4">
        <v>0</v>
      </c>
      <c r="M15" s="14">
        <f t="shared" si="0"/>
        <v>0</v>
      </c>
      <c r="N15" s="18"/>
      <c r="S15" s="21"/>
    </row>
    <row r="16" spans="3:19" ht="20.25" customHeight="1" x14ac:dyDescent="0.3">
      <c r="C16" s="5">
        <v>9</v>
      </c>
      <c r="D16" s="23" t="s">
        <v>28</v>
      </c>
      <c r="E16" s="23" t="s">
        <v>45</v>
      </c>
      <c r="F16" s="23"/>
      <c r="G16" s="23"/>
      <c r="H16" s="23"/>
      <c r="I16" s="4">
        <v>93</v>
      </c>
      <c r="J16" s="4">
        <v>0</v>
      </c>
      <c r="K16" s="4">
        <v>0</v>
      </c>
      <c r="L16" s="4">
        <v>0</v>
      </c>
      <c r="M16" s="14">
        <f t="shared" si="0"/>
        <v>23.25</v>
      </c>
      <c r="N16" s="18"/>
      <c r="S16" s="21"/>
    </row>
    <row r="17" spans="3:19" ht="16.5" customHeight="1" x14ac:dyDescent="0.3">
      <c r="C17" s="5">
        <v>10</v>
      </c>
      <c r="D17" s="23" t="s">
        <v>29</v>
      </c>
      <c r="E17" s="23" t="s">
        <v>46</v>
      </c>
      <c r="F17" s="23"/>
      <c r="G17" s="23"/>
      <c r="H17" s="23"/>
      <c r="I17" s="4">
        <v>90</v>
      </c>
      <c r="J17" s="4">
        <v>0</v>
      </c>
      <c r="K17" s="4">
        <v>0</v>
      </c>
      <c r="L17" s="4">
        <v>0</v>
      </c>
      <c r="M17" s="14">
        <f t="shared" si="0"/>
        <v>22.5</v>
      </c>
      <c r="N17" s="18"/>
      <c r="S17" s="21"/>
    </row>
    <row r="18" spans="3:19" ht="19.5" customHeight="1" x14ac:dyDescent="0.3">
      <c r="C18" s="5">
        <f t="shared" ref="C18:C19" si="1">C17+1</f>
        <v>11</v>
      </c>
      <c r="D18" s="23" t="s">
        <v>30</v>
      </c>
      <c r="E18" s="23" t="s">
        <v>47</v>
      </c>
      <c r="F18" s="23"/>
      <c r="G18" s="23"/>
      <c r="H18" s="23"/>
      <c r="I18" s="4">
        <v>0</v>
      </c>
      <c r="J18" s="4">
        <v>0</v>
      </c>
      <c r="K18" s="4">
        <v>0</v>
      </c>
      <c r="L18" s="4">
        <v>0</v>
      </c>
      <c r="M18" s="14">
        <f t="shared" si="0"/>
        <v>0</v>
      </c>
      <c r="N18" s="18"/>
      <c r="S18" s="21"/>
    </row>
    <row r="19" spans="3:19" ht="18.75" customHeight="1" x14ac:dyDescent="0.3">
      <c r="C19" s="5">
        <f t="shared" si="1"/>
        <v>12</v>
      </c>
      <c r="D19" s="23" t="s">
        <v>31</v>
      </c>
      <c r="E19" s="23" t="s">
        <v>48</v>
      </c>
      <c r="F19" s="23"/>
      <c r="G19" s="23"/>
      <c r="H19" s="23"/>
      <c r="I19" s="4">
        <v>90</v>
      </c>
      <c r="J19" s="4">
        <v>0</v>
      </c>
      <c r="K19" s="4">
        <v>0</v>
      </c>
      <c r="L19" s="4">
        <v>0</v>
      </c>
      <c r="M19" s="14">
        <f t="shared" si="0"/>
        <v>22.5</v>
      </c>
      <c r="N19" s="18"/>
      <c r="S19" s="21"/>
    </row>
    <row r="20" spans="3:19" ht="18.75" customHeight="1" x14ac:dyDescent="0.3">
      <c r="C20" s="16">
        <f>C19+1</f>
        <v>13</v>
      </c>
      <c r="D20" s="23" t="s">
        <v>32</v>
      </c>
      <c r="E20" s="23" t="s">
        <v>49</v>
      </c>
      <c r="F20" s="23"/>
      <c r="G20" s="23"/>
      <c r="H20" s="23"/>
      <c r="I20" s="4">
        <v>70</v>
      </c>
      <c r="J20" s="4">
        <v>0</v>
      </c>
      <c r="K20" s="4">
        <v>0</v>
      </c>
      <c r="L20" s="4">
        <v>0</v>
      </c>
      <c r="M20" s="14">
        <f t="shared" si="0"/>
        <v>17.5</v>
      </c>
      <c r="N20" s="18"/>
      <c r="S20" s="21"/>
    </row>
    <row r="21" spans="3:19" ht="21" customHeight="1" x14ac:dyDescent="0.3">
      <c r="C21" s="16">
        <v>14</v>
      </c>
      <c r="D21" s="23" t="s">
        <v>33</v>
      </c>
      <c r="E21" s="23" t="s">
        <v>50</v>
      </c>
      <c r="F21" s="23"/>
      <c r="G21" s="23"/>
      <c r="H21" s="23"/>
      <c r="I21" s="4">
        <v>89</v>
      </c>
      <c r="J21" s="4">
        <v>0</v>
      </c>
      <c r="K21" s="4">
        <v>0</v>
      </c>
      <c r="L21" s="4">
        <v>0</v>
      </c>
      <c r="M21" s="14">
        <f t="shared" si="0"/>
        <v>22.25</v>
      </c>
      <c r="N21" s="18"/>
      <c r="S21" s="21"/>
    </row>
    <row r="22" spans="3:19" ht="19.5" customHeight="1" x14ac:dyDescent="0.3">
      <c r="C22" s="16">
        <v>15</v>
      </c>
      <c r="D22" s="23" t="s">
        <v>34</v>
      </c>
      <c r="E22" s="23" t="s">
        <v>51</v>
      </c>
      <c r="F22" s="23"/>
      <c r="G22" s="23"/>
      <c r="H22" s="23"/>
      <c r="I22" s="4">
        <v>0</v>
      </c>
      <c r="J22" s="4">
        <v>0</v>
      </c>
      <c r="K22" s="4">
        <v>0</v>
      </c>
      <c r="L22" s="4">
        <v>0</v>
      </c>
      <c r="M22" s="14">
        <f>SUM(I22:L22)/4</f>
        <v>0</v>
      </c>
      <c r="N22" s="18"/>
      <c r="S22" s="21"/>
    </row>
    <row r="23" spans="3:19" ht="21" customHeight="1" x14ac:dyDescent="0.3">
      <c r="C23" s="16">
        <f t="shared" ref="C23:C24" si="2">C22+1</f>
        <v>16</v>
      </c>
      <c r="D23" s="23" t="s">
        <v>35</v>
      </c>
      <c r="E23" s="23" t="s">
        <v>52</v>
      </c>
      <c r="F23" s="23"/>
      <c r="G23" s="23"/>
      <c r="H23" s="23"/>
      <c r="I23" s="4">
        <v>0</v>
      </c>
      <c r="J23" s="4">
        <v>0</v>
      </c>
      <c r="K23" s="4">
        <v>0</v>
      </c>
      <c r="L23" s="4">
        <v>0</v>
      </c>
      <c r="M23" s="14">
        <f t="shared" si="0"/>
        <v>0</v>
      </c>
      <c r="N23" s="18"/>
      <c r="S23" s="21"/>
    </row>
    <row r="24" spans="3:19" ht="16.5" customHeight="1" x14ac:dyDescent="0.3">
      <c r="C24" s="16">
        <f t="shared" si="2"/>
        <v>17</v>
      </c>
      <c r="D24" s="23" t="s">
        <v>36</v>
      </c>
      <c r="E24" s="23" t="s">
        <v>53</v>
      </c>
      <c r="F24" s="23"/>
      <c r="G24" s="23"/>
      <c r="H24" s="23"/>
      <c r="I24" s="4">
        <v>0</v>
      </c>
      <c r="J24" s="4">
        <v>0</v>
      </c>
      <c r="K24" s="4">
        <v>0</v>
      </c>
      <c r="L24" s="4">
        <v>0</v>
      </c>
      <c r="M24" s="14">
        <f t="shared" si="0"/>
        <v>0</v>
      </c>
      <c r="N24" s="18"/>
    </row>
    <row r="25" spans="3:19" ht="16.5" customHeight="1" x14ac:dyDescent="0.3">
      <c r="C25" s="16">
        <v>18</v>
      </c>
      <c r="D25" s="23" t="s">
        <v>128</v>
      </c>
      <c r="E25" s="23" t="s">
        <v>138</v>
      </c>
      <c r="F25" s="23"/>
      <c r="G25" s="23"/>
      <c r="H25" s="23"/>
      <c r="I25" s="4">
        <v>70</v>
      </c>
      <c r="J25" s="4">
        <v>0</v>
      </c>
      <c r="K25" s="4">
        <v>0</v>
      </c>
      <c r="L25" s="4">
        <v>0</v>
      </c>
      <c r="M25" s="14">
        <f t="shared" si="0"/>
        <v>17.5</v>
      </c>
      <c r="N25" s="18"/>
    </row>
    <row r="26" spans="3:19" ht="16.5" customHeight="1" x14ac:dyDescent="0.3">
      <c r="C26" s="16">
        <v>19</v>
      </c>
      <c r="D26" s="23" t="s">
        <v>129</v>
      </c>
      <c r="E26" s="23" t="s">
        <v>139</v>
      </c>
      <c r="F26" s="23"/>
      <c r="G26" s="23"/>
      <c r="H26" s="23"/>
      <c r="I26" s="4">
        <v>0</v>
      </c>
      <c r="J26" s="4">
        <v>0</v>
      </c>
      <c r="K26" s="4">
        <v>0</v>
      </c>
      <c r="L26" s="4">
        <v>0</v>
      </c>
      <c r="M26" s="14">
        <f t="shared" si="0"/>
        <v>0</v>
      </c>
      <c r="N26" s="18"/>
    </row>
    <row r="27" spans="3:19" ht="16.5" customHeight="1" x14ac:dyDescent="0.3">
      <c r="C27" s="16">
        <v>20</v>
      </c>
      <c r="D27" s="23" t="s">
        <v>130</v>
      </c>
      <c r="E27" s="23" t="s">
        <v>140</v>
      </c>
      <c r="F27" s="23"/>
      <c r="G27" s="23"/>
      <c r="H27" s="23"/>
      <c r="I27" s="4">
        <v>0</v>
      </c>
      <c r="J27" s="4">
        <v>0</v>
      </c>
      <c r="K27" s="4">
        <v>0</v>
      </c>
      <c r="L27" s="4">
        <v>0</v>
      </c>
      <c r="M27" s="14">
        <f t="shared" si="0"/>
        <v>0</v>
      </c>
      <c r="N27" s="18"/>
    </row>
    <row r="28" spans="3:19" ht="16.5" customHeight="1" x14ac:dyDescent="0.3">
      <c r="C28" s="16">
        <v>21</v>
      </c>
      <c r="D28" s="23" t="s">
        <v>131</v>
      </c>
      <c r="E28" s="23" t="s">
        <v>141</v>
      </c>
      <c r="F28" s="23"/>
      <c r="G28" s="23"/>
      <c r="H28" s="23"/>
      <c r="I28" s="4">
        <v>0</v>
      </c>
      <c r="J28" s="4">
        <v>0</v>
      </c>
      <c r="K28" s="4">
        <v>0</v>
      </c>
      <c r="L28" s="4">
        <v>0</v>
      </c>
      <c r="M28" s="14">
        <f t="shared" si="0"/>
        <v>0</v>
      </c>
      <c r="N28" s="18"/>
    </row>
    <row r="29" spans="3:19" ht="16.5" customHeight="1" x14ac:dyDescent="0.3">
      <c r="C29" s="16">
        <v>22</v>
      </c>
      <c r="D29" s="23" t="s">
        <v>132</v>
      </c>
      <c r="E29" s="23" t="s">
        <v>142</v>
      </c>
      <c r="F29" s="23"/>
      <c r="G29" s="23"/>
      <c r="H29" s="23"/>
      <c r="I29" s="4">
        <v>0</v>
      </c>
      <c r="J29" s="4">
        <v>0</v>
      </c>
      <c r="K29" s="4">
        <v>0</v>
      </c>
      <c r="L29" s="4">
        <v>0</v>
      </c>
      <c r="M29" s="14">
        <f t="shared" si="0"/>
        <v>0</v>
      </c>
      <c r="N29" s="18"/>
    </row>
    <row r="30" spans="3:19" ht="16.5" customHeight="1" x14ac:dyDescent="0.3">
      <c r="C30" s="16">
        <v>23</v>
      </c>
      <c r="D30" s="23" t="s">
        <v>133</v>
      </c>
      <c r="E30" s="23" t="s">
        <v>143</v>
      </c>
      <c r="F30" s="23"/>
      <c r="G30" s="23"/>
      <c r="H30" s="23"/>
      <c r="I30" s="4">
        <v>0</v>
      </c>
      <c r="J30" s="4">
        <v>0</v>
      </c>
      <c r="K30" s="4">
        <v>0</v>
      </c>
      <c r="L30" s="4">
        <v>0</v>
      </c>
      <c r="M30" s="14">
        <f t="shared" si="0"/>
        <v>0</v>
      </c>
      <c r="N30" s="18"/>
    </row>
    <row r="31" spans="3:19" ht="16.5" customHeight="1" x14ac:dyDescent="0.3">
      <c r="C31" s="16">
        <v>24</v>
      </c>
      <c r="D31" s="23" t="s">
        <v>134</v>
      </c>
      <c r="E31" s="36" t="s">
        <v>144</v>
      </c>
      <c r="F31" s="37"/>
      <c r="G31" s="37"/>
      <c r="H31" s="38"/>
      <c r="I31" s="4">
        <v>70</v>
      </c>
      <c r="J31" s="4">
        <v>0</v>
      </c>
      <c r="K31" s="4">
        <v>0</v>
      </c>
      <c r="L31" s="4">
        <v>0</v>
      </c>
      <c r="M31" s="14">
        <v>0</v>
      </c>
      <c r="N31" s="18"/>
    </row>
    <row r="32" spans="3:19" ht="16.5" customHeight="1" x14ac:dyDescent="0.3">
      <c r="C32" s="16">
        <v>25</v>
      </c>
      <c r="D32" s="23" t="s">
        <v>135</v>
      </c>
      <c r="E32" s="23" t="s">
        <v>145</v>
      </c>
      <c r="F32" s="23"/>
      <c r="G32" s="23"/>
      <c r="H32" s="23"/>
      <c r="I32" s="4">
        <v>95</v>
      </c>
      <c r="J32" s="4">
        <v>0</v>
      </c>
      <c r="K32" s="4">
        <v>0</v>
      </c>
      <c r="L32" s="4">
        <v>0</v>
      </c>
      <c r="M32" s="14">
        <v>0</v>
      </c>
      <c r="N32" s="18"/>
    </row>
    <row r="33" spans="3:14" ht="16.5" customHeight="1" x14ac:dyDescent="0.3">
      <c r="C33" s="16">
        <v>26</v>
      </c>
      <c r="D33" s="23" t="s">
        <v>136</v>
      </c>
      <c r="E33" s="23" t="s">
        <v>146</v>
      </c>
      <c r="F33" s="23"/>
      <c r="G33" s="23"/>
      <c r="H33" s="23"/>
      <c r="I33" s="4">
        <v>0</v>
      </c>
      <c r="J33" s="4">
        <v>0</v>
      </c>
      <c r="K33" s="4">
        <v>0</v>
      </c>
      <c r="L33" s="4">
        <v>0</v>
      </c>
      <c r="M33" s="14">
        <f t="shared" si="0"/>
        <v>0</v>
      </c>
      <c r="N33" s="18"/>
    </row>
    <row r="34" spans="3:14" ht="16.5" customHeight="1" x14ac:dyDescent="0.3">
      <c r="C34" s="16">
        <v>27</v>
      </c>
      <c r="D34" s="23" t="s">
        <v>137</v>
      </c>
      <c r="E34" s="23" t="s">
        <v>147</v>
      </c>
      <c r="F34" s="23"/>
      <c r="G34" s="23"/>
      <c r="H34" s="23"/>
      <c r="I34" s="4">
        <v>0</v>
      </c>
      <c r="J34" s="4">
        <v>0</v>
      </c>
      <c r="K34" s="4">
        <v>0</v>
      </c>
      <c r="L34" s="4">
        <v>0</v>
      </c>
      <c r="M34" s="14">
        <f t="shared" si="0"/>
        <v>0</v>
      </c>
      <c r="N34" s="18"/>
    </row>
    <row r="35" spans="3:14" ht="15.6" x14ac:dyDescent="0.3">
      <c r="C35" s="16"/>
      <c r="D35" s="5"/>
      <c r="E35" s="47"/>
      <c r="F35" s="48"/>
      <c r="G35" s="48"/>
      <c r="H35" s="49"/>
      <c r="I35" s="22">
        <f>SUM(I8:I34)</f>
        <v>1075</v>
      </c>
      <c r="J35" s="22"/>
      <c r="K35" s="4"/>
      <c r="L35" s="4"/>
      <c r="M35" s="14"/>
    </row>
    <row r="36" spans="3:14" ht="15.6" x14ac:dyDescent="0.3">
      <c r="C36" s="17"/>
      <c r="D36" s="5"/>
      <c r="E36" s="47"/>
      <c r="F36" s="48"/>
      <c r="G36" s="48"/>
      <c r="H36" s="49"/>
      <c r="I36" s="22">
        <f>(I35)/27</f>
        <v>39.814814814814817</v>
      </c>
      <c r="J36" s="22"/>
      <c r="K36" s="4"/>
      <c r="L36" s="4"/>
      <c r="M36" s="14"/>
    </row>
    <row r="37" spans="3:14" ht="15.6" x14ac:dyDescent="0.3">
      <c r="C37" s="17"/>
      <c r="D37" s="5"/>
      <c r="E37" s="47"/>
      <c r="F37" s="48"/>
      <c r="G37" s="48"/>
      <c r="H37" s="49"/>
      <c r="I37" s="22"/>
      <c r="J37" s="22"/>
      <c r="K37" s="4"/>
      <c r="L37" s="4"/>
      <c r="M37" s="14"/>
    </row>
    <row r="38" spans="3:14" ht="15.6" x14ac:dyDescent="0.3">
      <c r="C38" s="16"/>
      <c r="D38" s="3"/>
      <c r="E38" s="50"/>
      <c r="F38" s="51"/>
      <c r="G38" s="51"/>
      <c r="H38" s="52"/>
      <c r="I38" s="29"/>
      <c r="J38" s="4"/>
      <c r="K38" s="4"/>
      <c r="L38" s="4"/>
      <c r="M38" s="14"/>
    </row>
    <row r="39" spans="3:14" x14ac:dyDescent="0.3">
      <c r="D39" s="53"/>
      <c r="E39" s="53"/>
      <c r="F39" s="1"/>
      <c r="H39" s="27"/>
      <c r="I39" s="8">
        <f>COUNTIF(I8:I34,"&gt;=70")</f>
        <v>13</v>
      </c>
      <c r="J39" s="8">
        <f>COUNTIF(J8:J38,"&gt;=70")</f>
        <v>0</v>
      </c>
      <c r="K39" s="8">
        <f>COUNTIF(K8:K38,"&gt;=70")</f>
        <v>0</v>
      </c>
      <c r="L39" s="8">
        <f>COUNTIF(L8:L38,"&gt;=70")</f>
        <v>0</v>
      </c>
      <c r="M39" s="12">
        <f>COUNTIF(M8:M36,"&gt;=70")</f>
        <v>0</v>
      </c>
    </row>
    <row r="40" spans="3:14" x14ac:dyDescent="0.3">
      <c r="D40" s="44"/>
      <c r="E40" s="44"/>
      <c r="F40" s="6"/>
      <c r="H40" s="27"/>
      <c r="I40" s="9">
        <f>COUNTIF(I8:I34,"&lt;70")</f>
        <v>14</v>
      </c>
      <c r="J40" s="9">
        <v>0</v>
      </c>
      <c r="K40" s="9">
        <v>0</v>
      </c>
      <c r="L40" s="9">
        <v>0</v>
      </c>
      <c r="M40" s="9">
        <v>0</v>
      </c>
    </row>
    <row r="41" spans="3:14" x14ac:dyDescent="0.3">
      <c r="D41" s="44"/>
      <c r="E41" s="44"/>
      <c r="F41" s="44"/>
      <c r="H41" s="27"/>
      <c r="I41" s="9">
        <f>COUNT(I8:I34)</f>
        <v>27</v>
      </c>
      <c r="J41" s="9">
        <v>0</v>
      </c>
      <c r="K41" s="9">
        <v>0</v>
      </c>
      <c r="L41" s="9">
        <v>0</v>
      </c>
      <c r="M41" s="9">
        <v>0</v>
      </c>
    </row>
    <row r="42" spans="3:14" x14ac:dyDescent="0.3">
      <c r="D42" s="44"/>
      <c r="E42" s="44"/>
      <c r="F42" s="1"/>
      <c r="H42" s="28"/>
      <c r="I42" s="10">
        <f>I39/I41</f>
        <v>0.48148148148148145</v>
      </c>
      <c r="J42" s="11">
        <v>0</v>
      </c>
      <c r="K42" s="11">
        <v>0</v>
      </c>
      <c r="L42" s="11">
        <v>0</v>
      </c>
      <c r="M42" s="11">
        <v>0</v>
      </c>
    </row>
    <row r="43" spans="3:14" x14ac:dyDescent="0.3">
      <c r="D43" s="44"/>
      <c r="E43" s="44"/>
      <c r="F43" s="1"/>
      <c r="H43" s="28"/>
      <c r="I43" s="10">
        <f>I40/I41</f>
        <v>0.51851851851851849</v>
      </c>
      <c r="J43" s="10">
        <v>1</v>
      </c>
      <c r="K43" s="11">
        <v>1</v>
      </c>
      <c r="L43" s="11">
        <v>1</v>
      </c>
      <c r="M43" s="11">
        <v>1</v>
      </c>
    </row>
    <row r="44" spans="3:14" x14ac:dyDescent="0.3">
      <c r="D44" s="44"/>
      <c r="E44" s="44"/>
      <c r="F44" s="6"/>
    </row>
    <row r="45" spans="3:14" x14ac:dyDescent="0.3">
      <c r="D45" s="1"/>
      <c r="E45" s="1"/>
      <c r="F45" s="6"/>
    </row>
    <row r="46" spans="3:14" x14ac:dyDescent="0.3">
      <c r="I46" s="45"/>
      <c r="J46" s="45"/>
      <c r="K46" s="45"/>
      <c r="L46" s="45"/>
    </row>
    <row r="47" spans="3:14" x14ac:dyDescent="0.3">
      <c r="I47" s="46" t="s">
        <v>13</v>
      </c>
      <c r="J47" s="46"/>
      <c r="K47" s="46"/>
      <c r="L47" s="46"/>
    </row>
  </sheetData>
  <mergeCells count="22">
    <mergeCell ref="I46:L46"/>
    <mergeCell ref="I47:L47"/>
    <mergeCell ref="E31:H31"/>
    <mergeCell ref="D40:E40"/>
    <mergeCell ref="D41:F41"/>
    <mergeCell ref="D42:E42"/>
    <mergeCell ref="D43:E43"/>
    <mergeCell ref="D44:E44"/>
    <mergeCell ref="E36:H36"/>
    <mergeCell ref="E38:H38"/>
    <mergeCell ref="D39:E39"/>
    <mergeCell ref="E35:H35"/>
    <mergeCell ref="E37:H37"/>
    <mergeCell ref="E12:H12"/>
    <mergeCell ref="E7:H7"/>
    <mergeCell ref="C1:L1"/>
    <mergeCell ref="D2:L2"/>
    <mergeCell ref="E3:G3"/>
    <mergeCell ref="I3:J3"/>
    <mergeCell ref="E5:G5"/>
    <mergeCell ref="H5:I5"/>
    <mergeCell ref="J5:M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3789-11A1-4FAE-8618-3FE0A6272F22}">
  <dimension ref="A1:I36"/>
  <sheetViews>
    <sheetView zoomScale="90" zoomScaleNormal="90" workbookViewId="0">
      <selection activeCell="C5" sqref="C5:D5"/>
    </sheetView>
  </sheetViews>
  <sheetFormatPr baseColWidth="10" defaultRowHeight="14.4" x14ac:dyDescent="0.3"/>
  <cols>
    <col min="4" max="4" width="25.6640625" customWidth="1"/>
    <col min="11" max="11" width="19.88671875" customWidth="1"/>
  </cols>
  <sheetData>
    <row r="1" spans="1:9" ht="15.6" x14ac:dyDescent="0.3">
      <c r="A1" s="40" t="s">
        <v>9</v>
      </c>
      <c r="B1" s="40"/>
      <c r="C1" s="40"/>
      <c r="D1" s="40"/>
      <c r="E1" s="40"/>
      <c r="F1" s="40"/>
      <c r="G1" s="40"/>
      <c r="H1" s="40"/>
      <c r="I1" s="2"/>
    </row>
    <row r="2" spans="1:9" x14ac:dyDescent="0.3">
      <c r="B2" s="41" t="s">
        <v>8</v>
      </c>
      <c r="C2" s="41"/>
      <c r="D2" s="41"/>
      <c r="E2" s="41"/>
      <c r="F2" s="41"/>
      <c r="G2" s="41"/>
      <c r="H2" s="41"/>
      <c r="I2" s="1"/>
    </row>
    <row r="3" spans="1:9" x14ac:dyDescent="0.3">
      <c r="B3" t="s">
        <v>0</v>
      </c>
      <c r="C3" s="42" t="s">
        <v>17</v>
      </c>
      <c r="D3" s="42"/>
      <c r="E3" s="43" t="s">
        <v>54</v>
      </c>
      <c r="F3" s="43"/>
      <c r="H3" t="s">
        <v>2</v>
      </c>
      <c r="I3" s="15">
        <v>45752</v>
      </c>
    </row>
    <row r="5" spans="1:9" x14ac:dyDescent="0.3">
      <c r="B5" t="s">
        <v>3</v>
      </c>
      <c r="C5" s="43" t="s">
        <v>19</v>
      </c>
      <c r="D5" s="43"/>
      <c r="E5" s="1"/>
      <c r="F5" s="45" t="s">
        <v>16</v>
      </c>
      <c r="G5" s="45"/>
      <c r="H5" s="45"/>
      <c r="I5" s="45"/>
    </row>
    <row r="7" spans="1:9" x14ac:dyDescent="0.3">
      <c r="A7" s="3" t="s">
        <v>4</v>
      </c>
      <c r="B7" s="3" t="s">
        <v>6</v>
      </c>
      <c r="C7" s="54" t="s">
        <v>5</v>
      </c>
      <c r="D7" s="55"/>
      <c r="E7" s="4" t="s">
        <v>7</v>
      </c>
      <c r="F7" s="4" t="s">
        <v>10</v>
      </c>
      <c r="G7" s="4" t="s">
        <v>11</v>
      </c>
      <c r="H7" s="4" t="s">
        <v>12</v>
      </c>
      <c r="I7" s="7" t="s">
        <v>15</v>
      </c>
    </row>
    <row r="8" spans="1:9" ht="15.6" x14ac:dyDescent="0.3">
      <c r="A8" s="5">
        <v>1</v>
      </c>
      <c r="B8" s="23" t="s">
        <v>55</v>
      </c>
      <c r="C8" s="23" t="s">
        <v>72</v>
      </c>
      <c r="D8" s="23"/>
      <c r="E8" s="4">
        <v>0</v>
      </c>
      <c r="F8" s="4">
        <v>0</v>
      </c>
      <c r="G8" s="4">
        <v>0</v>
      </c>
      <c r="H8" s="4">
        <v>0</v>
      </c>
      <c r="I8" s="14">
        <f>SUM(E8:H8)/4</f>
        <v>0</v>
      </c>
    </row>
    <row r="9" spans="1:9" ht="15.6" x14ac:dyDescent="0.3">
      <c r="A9" s="5">
        <f>A8+1</f>
        <v>2</v>
      </c>
      <c r="B9" s="23" t="s">
        <v>56</v>
      </c>
      <c r="C9" s="23" t="s">
        <v>73</v>
      </c>
      <c r="D9" s="23"/>
      <c r="E9" s="4">
        <v>0</v>
      </c>
      <c r="F9" s="4">
        <v>0</v>
      </c>
      <c r="G9" s="4">
        <v>0</v>
      </c>
      <c r="H9" s="4">
        <v>0</v>
      </c>
      <c r="I9" s="14">
        <f t="shared" ref="I9:I23" si="0">SUM(E9:H9)/4</f>
        <v>0</v>
      </c>
    </row>
    <row r="10" spans="1:9" ht="17.25" customHeight="1" x14ac:dyDescent="0.3">
      <c r="A10" s="5">
        <v>3</v>
      </c>
      <c r="B10" s="23" t="s">
        <v>57</v>
      </c>
      <c r="C10" s="23" t="s">
        <v>74</v>
      </c>
      <c r="D10" s="23"/>
      <c r="E10" s="4">
        <v>70</v>
      </c>
      <c r="F10" s="4">
        <v>0</v>
      </c>
      <c r="G10" s="4">
        <v>0</v>
      </c>
      <c r="H10" s="4">
        <v>0</v>
      </c>
      <c r="I10" s="14">
        <v>0</v>
      </c>
    </row>
    <row r="11" spans="1:9" ht="18" customHeight="1" x14ac:dyDescent="0.3">
      <c r="A11" s="5">
        <v>4</v>
      </c>
      <c r="B11" s="23" t="s">
        <v>58</v>
      </c>
      <c r="C11" s="23" t="s">
        <v>75</v>
      </c>
      <c r="D11" s="23"/>
      <c r="E11" s="4">
        <v>71</v>
      </c>
      <c r="F11" s="4">
        <v>0</v>
      </c>
      <c r="G11" s="4">
        <v>0</v>
      </c>
      <c r="H11" s="4">
        <v>0</v>
      </c>
      <c r="I11" s="14">
        <f t="shared" si="0"/>
        <v>17.75</v>
      </c>
    </row>
    <row r="12" spans="1:9" ht="16.5" customHeight="1" x14ac:dyDescent="0.3">
      <c r="A12" s="5">
        <v>5</v>
      </c>
      <c r="B12" s="23" t="s">
        <v>59</v>
      </c>
      <c r="C12" s="23" t="s">
        <v>76</v>
      </c>
      <c r="D12" s="23"/>
      <c r="E12" s="4">
        <v>71</v>
      </c>
      <c r="F12" s="4">
        <v>0</v>
      </c>
      <c r="G12" s="4">
        <v>0</v>
      </c>
      <c r="H12" s="4">
        <v>0</v>
      </c>
      <c r="I12" s="14">
        <v>0</v>
      </c>
    </row>
    <row r="13" spans="1:9" ht="18" customHeight="1" x14ac:dyDescent="0.3">
      <c r="A13" s="5">
        <v>6</v>
      </c>
      <c r="B13" s="23" t="s">
        <v>60</v>
      </c>
      <c r="C13" s="23" t="s">
        <v>77</v>
      </c>
      <c r="D13" s="23"/>
      <c r="E13" s="4">
        <v>75</v>
      </c>
      <c r="F13" s="4">
        <v>0</v>
      </c>
      <c r="G13" s="4">
        <v>0</v>
      </c>
      <c r="H13" s="4">
        <v>0</v>
      </c>
      <c r="I13" s="14">
        <v>0</v>
      </c>
    </row>
    <row r="14" spans="1:9" ht="15" customHeight="1" x14ac:dyDescent="0.3">
      <c r="A14" s="5">
        <v>7</v>
      </c>
      <c r="B14" s="23" t="s">
        <v>61</v>
      </c>
      <c r="C14" s="23" t="s">
        <v>78</v>
      </c>
      <c r="D14" s="23"/>
      <c r="E14" s="4">
        <v>70</v>
      </c>
      <c r="F14" s="4">
        <v>0</v>
      </c>
      <c r="G14" s="4">
        <v>0</v>
      </c>
      <c r="H14" s="4">
        <v>0</v>
      </c>
      <c r="I14" s="14">
        <f>SUM(E14:H14)/4</f>
        <v>17.5</v>
      </c>
    </row>
    <row r="15" spans="1:9" ht="18" customHeight="1" x14ac:dyDescent="0.3">
      <c r="A15" s="5">
        <v>8</v>
      </c>
      <c r="B15" s="23" t="s">
        <v>62</v>
      </c>
      <c r="C15" s="23" t="s">
        <v>79</v>
      </c>
      <c r="D15" s="23"/>
      <c r="E15" s="4">
        <v>0</v>
      </c>
      <c r="F15" s="4">
        <v>0</v>
      </c>
      <c r="G15" s="4">
        <v>0</v>
      </c>
      <c r="H15" s="4">
        <v>0</v>
      </c>
      <c r="I15" s="14">
        <f t="shared" si="0"/>
        <v>0</v>
      </c>
    </row>
    <row r="16" spans="1:9" ht="16.5" customHeight="1" x14ac:dyDescent="0.3">
      <c r="A16" s="5">
        <v>9</v>
      </c>
      <c r="B16" s="23" t="s">
        <v>63</v>
      </c>
      <c r="C16" s="23" t="s">
        <v>80</v>
      </c>
      <c r="D16" s="23"/>
      <c r="E16" s="4">
        <v>0</v>
      </c>
      <c r="F16" s="4">
        <v>0</v>
      </c>
      <c r="G16" s="4">
        <v>0</v>
      </c>
      <c r="H16" s="4">
        <v>0</v>
      </c>
      <c r="I16" s="14">
        <f t="shared" si="0"/>
        <v>0</v>
      </c>
    </row>
    <row r="17" spans="1:9" ht="17.25" customHeight="1" x14ac:dyDescent="0.3">
      <c r="A17" s="5">
        <v>10</v>
      </c>
      <c r="B17" s="23" t="s">
        <v>64</v>
      </c>
      <c r="C17" s="23" t="s">
        <v>81</v>
      </c>
      <c r="D17" s="23"/>
      <c r="E17" s="4">
        <v>94</v>
      </c>
      <c r="F17" s="4">
        <v>0</v>
      </c>
      <c r="G17" s="4">
        <v>0</v>
      </c>
      <c r="H17" s="4">
        <v>0</v>
      </c>
      <c r="I17" s="14">
        <f t="shared" si="0"/>
        <v>23.5</v>
      </c>
    </row>
    <row r="18" spans="1:9" ht="15" customHeight="1" x14ac:dyDescent="0.3">
      <c r="A18" s="5">
        <f t="shared" ref="A18:A19" si="1">A17+1</f>
        <v>11</v>
      </c>
      <c r="B18" s="23" t="s">
        <v>65</v>
      </c>
      <c r="C18" s="23" t="s">
        <v>82</v>
      </c>
      <c r="D18" s="23"/>
      <c r="E18" s="4">
        <v>0</v>
      </c>
      <c r="F18" s="4">
        <v>0</v>
      </c>
      <c r="G18" s="4">
        <v>0</v>
      </c>
      <c r="H18" s="4">
        <v>0</v>
      </c>
      <c r="I18" s="14">
        <f t="shared" si="0"/>
        <v>0</v>
      </c>
    </row>
    <row r="19" spans="1:9" ht="15" customHeight="1" x14ac:dyDescent="0.3">
      <c r="A19" s="5">
        <f t="shared" si="1"/>
        <v>12</v>
      </c>
      <c r="B19" s="23" t="s">
        <v>66</v>
      </c>
      <c r="C19" s="23" t="s">
        <v>83</v>
      </c>
      <c r="D19" s="23"/>
      <c r="E19" s="4">
        <v>70</v>
      </c>
      <c r="F19" s="4">
        <v>0</v>
      </c>
      <c r="G19" s="4">
        <v>0</v>
      </c>
      <c r="H19" s="4">
        <v>0</v>
      </c>
      <c r="I19" s="14">
        <f t="shared" si="0"/>
        <v>17.5</v>
      </c>
    </row>
    <row r="20" spans="1:9" ht="18" customHeight="1" x14ac:dyDescent="0.3">
      <c r="A20" s="16">
        <f>A19+1</f>
        <v>13</v>
      </c>
      <c r="B20" s="23" t="s">
        <v>67</v>
      </c>
      <c r="C20" s="23" t="s">
        <v>84</v>
      </c>
      <c r="D20" s="23"/>
      <c r="E20" s="4">
        <v>0</v>
      </c>
      <c r="F20" s="4">
        <v>0</v>
      </c>
      <c r="G20" s="4">
        <v>0</v>
      </c>
      <c r="H20" s="4">
        <v>0</v>
      </c>
      <c r="I20" s="14">
        <f t="shared" si="0"/>
        <v>0</v>
      </c>
    </row>
    <row r="21" spans="1:9" ht="16.5" customHeight="1" x14ac:dyDescent="0.3">
      <c r="A21" s="16">
        <v>14</v>
      </c>
      <c r="B21" s="23" t="s">
        <v>68</v>
      </c>
      <c r="C21" s="23" t="s">
        <v>85</v>
      </c>
      <c r="D21" s="23"/>
      <c r="E21" s="4">
        <v>0</v>
      </c>
      <c r="F21" s="4">
        <v>0</v>
      </c>
      <c r="G21" s="4">
        <v>0</v>
      </c>
      <c r="H21" s="4">
        <v>0</v>
      </c>
      <c r="I21" s="14">
        <f t="shared" si="0"/>
        <v>0</v>
      </c>
    </row>
    <row r="22" spans="1:9" ht="17.25" customHeight="1" x14ac:dyDescent="0.3">
      <c r="A22" s="16">
        <v>15</v>
      </c>
      <c r="B22" s="23" t="s">
        <v>69</v>
      </c>
      <c r="C22" s="23" t="s">
        <v>86</v>
      </c>
      <c r="D22" s="23"/>
      <c r="E22" s="4">
        <v>80</v>
      </c>
      <c r="F22" s="4">
        <v>0</v>
      </c>
      <c r="G22" s="4">
        <v>0</v>
      </c>
      <c r="H22" s="4">
        <v>0</v>
      </c>
      <c r="I22" s="14">
        <f>SUM(E22:H22)/4</f>
        <v>20</v>
      </c>
    </row>
    <row r="23" spans="1:9" ht="16.5" customHeight="1" x14ac:dyDescent="0.3">
      <c r="A23" s="16">
        <f t="shared" ref="A23" si="2">A22+1</f>
        <v>16</v>
      </c>
      <c r="B23" s="23" t="s">
        <v>70</v>
      </c>
      <c r="C23" s="23" t="s">
        <v>87</v>
      </c>
      <c r="D23" s="23"/>
      <c r="E23" s="4">
        <v>0</v>
      </c>
      <c r="F23" s="4">
        <v>0</v>
      </c>
      <c r="G23" s="4">
        <v>0</v>
      </c>
      <c r="H23" s="4">
        <v>0</v>
      </c>
      <c r="I23" s="14">
        <f t="shared" si="0"/>
        <v>0</v>
      </c>
    </row>
    <row r="24" spans="1:9" ht="17.25" customHeight="1" x14ac:dyDescent="0.3">
      <c r="A24" s="16">
        <v>17</v>
      </c>
      <c r="B24" s="23" t="s">
        <v>71</v>
      </c>
      <c r="C24" s="23" t="s">
        <v>88</v>
      </c>
      <c r="D24" s="23"/>
      <c r="E24" s="4">
        <v>0</v>
      </c>
      <c r="F24" s="4"/>
      <c r="G24" s="4"/>
      <c r="H24" s="4"/>
      <c r="I24" s="14"/>
    </row>
    <row r="25" spans="1:9" ht="15.6" x14ac:dyDescent="0.3">
      <c r="A25" s="16"/>
      <c r="B25" s="13"/>
      <c r="C25" s="19"/>
      <c r="D25" s="20"/>
      <c r="E25" s="22">
        <f>SUM(E8:E24)</f>
        <v>601</v>
      </c>
      <c r="F25" s="4"/>
      <c r="G25" s="4"/>
      <c r="H25" s="4"/>
      <c r="I25" s="14"/>
    </row>
    <row r="26" spans="1:9" ht="15.6" x14ac:dyDescent="0.3">
      <c r="A26" s="16"/>
      <c r="B26" s="13"/>
      <c r="C26" s="19"/>
      <c r="D26" s="20"/>
      <c r="E26" s="22">
        <f>E25/17</f>
        <v>35.352941176470587</v>
      </c>
      <c r="F26" s="4"/>
      <c r="G26" s="4"/>
      <c r="H26" s="4"/>
      <c r="I26" s="14"/>
    </row>
    <row r="27" spans="1:9" ht="15.6" x14ac:dyDescent="0.3">
      <c r="A27" s="16"/>
      <c r="B27" s="13"/>
      <c r="C27" s="19"/>
      <c r="D27" s="20"/>
      <c r="E27" s="22">
        <f>COUNTIF(E8:E24,"&gt;=35")</f>
        <v>8</v>
      </c>
      <c r="F27" s="4"/>
      <c r="G27" s="4"/>
      <c r="H27" s="4"/>
      <c r="I27" s="14"/>
    </row>
    <row r="28" spans="1:9" x14ac:dyDescent="0.3">
      <c r="B28" s="53"/>
      <c r="C28" s="53"/>
      <c r="D28" s="1"/>
      <c r="E28" s="8">
        <f>COUNTIF(E8:E24,"&gt;=70")</f>
        <v>8</v>
      </c>
      <c r="F28" s="8">
        <f>COUNTIF(F8:F27,"&gt;=70")</f>
        <v>0</v>
      </c>
      <c r="G28" s="8">
        <f>COUNTIF(G8:G27,"&gt;=70")</f>
        <v>0</v>
      </c>
      <c r="H28" s="8">
        <f>COUNTIF(H8:H27,"&gt;=70")</f>
        <v>0</v>
      </c>
      <c r="I28" s="12">
        <f>COUNTIF(I8:I27,"&gt;=70")</f>
        <v>0</v>
      </c>
    </row>
    <row r="29" spans="1:9" x14ac:dyDescent="0.3">
      <c r="B29" s="44"/>
      <c r="C29" s="44"/>
      <c r="D29" s="6"/>
      <c r="E29" s="9">
        <f>COUNTIF(E8:E24,"&lt;70")</f>
        <v>9</v>
      </c>
      <c r="F29" s="9">
        <v>0</v>
      </c>
      <c r="G29" s="9">
        <v>0</v>
      </c>
      <c r="H29" s="9">
        <v>0</v>
      </c>
      <c r="I29" s="9">
        <v>0</v>
      </c>
    </row>
    <row r="30" spans="1:9" x14ac:dyDescent="0.3">
      <c r="B30" s="44"/>
      <c r="C30" s="44"/>
      <c r="D30" s="44"/>
      <c r="E30" s="9">
        <f>COUNT(E8:E24)</f>
        <v>17</v>
      </c>
      <c r="F30" s="9">
        <v>0</v>
      </c>
      <c r="G30" s="9">
        <v>0</v>
      </c>
      <c r="H30" s="9">
        <v>0</v>
      </c>
      <c r="I30" s="9">
        <v>0</v>
      </c>
    </row>
    <row r="31" spans="1:9" x14ac:dyDescent="0.3">
      <c r="B31" s="44"/>
      <c r="C31" s="44"/>
      <c r="D31" s="1"/>
      <c r="E31" s="10">
        <f>E28/E30</f>
        <v>0.47058823529411764</v>
      </c>
      <c r="F31" s="11">
        <v>0</v>
      </c>
      <c r="G31" s="11">
        <v>0</v>
      </c>
      <c r="H31" s="11">
        <v>0</v>
      </c>
      <c r="I31" s="11">
        <v>0</v>
      </c>
    </row>
    <row r="32" spans="1:9" x14ac:dyDescent="0.3">
      <c r="B32" s="44"/>
      <c r="C32" s="44"/>
      <c r="D32" s="1"/>
      <c r="E32" s="10">
        <f>E29/E30</f>
        <v>0.52941176470588236</v>
      </c>
      <c r="F32" s="10">
        <v>1</v>
      </c>
      <c r="G32" s="11">
        <v>1</v>
      </c>
      <c r="H32" s="11">
        <v>1</v>
      </c>
      <c r="I32" s="11">
        <v>1</v>
      </c>
    </row>
    <row r="33" spans="2:8" x14ac:dyDescent="0.3">
      <c r="B33" s="44"/>
      <c r="C33" s="44"/>
      <c r="D33" s="6"/>
    </row>
    <row r="34" spans="2:8" x14ac:dyDescent="0.3">
      <c r="B34" s="1"/>
      <c r="C34" s="1"/>
      <c r="D34" s="6"/>
    </row>
    <row r="35" spans="2:8" x14ac:dyDescent="0.3">
      <c r="E35" s="45"/>
      <c r="F35" s="45"/>
      <c r="G35" s="45"/>
      <c r="H35" s="45"/>
    </row>
    <row r="36" spans="2:8" x14ac:dyDescent="0.3">
      <c r="E36" s="46" t="s">
        <v>13</v>
      </c>
      <c r="F36" s="46"/>
      <c r="G36" s="46"/>
      <c r="H36" s="46"/>
    </row>
  </sheetData>
  <sortState xmlns:xlrd2="http://schemas.microsoft.com/office/spreadsheetml/2017/richdata2" ref="K8:M24">
    <sortCondition ref="K7:K24"/>
  </sortState>
  <mergeCells count="15">
    <mergeCell ref="B28:C28"/>
    <mergeCell ref="B32:C32"/>
    <mergeCell ref="B33:C33"/>
    <mergeCell ref="E35:H35"/>
    <mergeCell ref="E36:H36"/>
    <mergeCell ref="B29:C29"/>
    <mergeCell ref="B30:D30"/>
    <mergeCell ref="B31:C31"/>
    <mergeCell ref="C7:D7"/>
    <mergeCell ref="A1:H1"/>
    <mergeCell ref="B2:H2"/>
    <mergeCell ref="C3:D3"/>
    <mergeCell ref="E3:F3"/>
    <mergeCell ref="C5:D5"/>
    <mergeCell ref="F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8FD1D-E524-471A-9463-3493D0F7EB20}">
  <dimension ref="A1:I53"/>
  <sheetViews>
    <sheetView tabSelected="1" workbookViewId="0">
      <selection activeCell="L16" sqref="L16"/>
    </sheetView>
  </sheetViews>
  <sheetFormatPr baseColWidth="10" defaultRowHeight="14.4" x14ac:dyDescent="0.3"/>
  <cols>
    <col min="3" max="3" width="42.33203125" customWidth="1"/>
  </cols>
  <sheetData>
    <row r="1" spans="1:9" ht="15.6" x14ac:dyDescent="0.3">
      <c r="A1" s="40" t="s">
        <v>9</v>
      </c>
      <c r="B1" s="40"/>
      <c r="C1" s="40"/>
      <c r="D1" s="40"/>
      <c r="E1" s="40"/>
      <c r="F1" s="40"/>
      <c r="G1" s="40"/>
      <c r="H1" s="24"/>
      <c r="I1" s="2"/>
    </row>
    <row r="2" spans="1:9" x14ac:dyDescent="0.3">
      <c r="B2" s="41" t="s">
        <v>8</v>
      </c>
      <c r="C2" s="41"/>
      <c r="D2" s="41"/>
      <c r="E2" s="41"/>
      <c r="F2" s="41"/>
      <c r="G2" s="41"/>
      <c r="H2" s="6"/>
      <c r="I2" s="1"/>
    </row>
    <row r="3" spans="1:9" x14ac:dyDescent="0.3">
      <c r="B3" t="s">
        <v>0</v>
      </c>
      <c r="C3" s="25" t="s">
        <v>127</v>
      </c>
      <c r="E3" s="25" t="s">
        <v>89</v>
      </c>
      <c r="G3" t="s">
        <v>2</v>
      </c>
      <c r="I3" s="15">
        <v>45752</v>
      </c>
    </row>
    <row r="5" spans="1:9" x14ac:dyDescent="0.3">
      <c r="B5" t="s">
        <v>3</v>
      </c>
      <c r="C5" s="26" t="s">
        <v>19</v>
      </c>
      <c r="D5" s="1"/>
      <c r="E5" s="45" t="s">
        <v>16</v>
      </c>
      <c r="F5" s="45"/>
      <c r="G5" s="45"/>
      <c r="H5" s="45"/>
      <c r="I5" s="45"/>
    </row>
    <row r="7" spans="1:9" x14ac:dyDescent="0.3">
      <c r="A7" s="3" t="s">
        <v>4</v>
      </c>
      <c r="B7" s="30" t="s">
        <v>6</v>
      </c>
      <c r="C7" s="31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126</v>
      </c>
      <c r="I7" s="7" t="s">
        <v>15</v>
      </c>
    </row>
    <row r="8" spans="1:9" x14ac:dyDescent="0.3">
      <c r="A8" s="5">
        <v>1</v>
      </c>
      <c r="B8" s="34" t="s">
        <v>90</v>
      </c>
      <c r="C8" s="35" t="s">
        <v>108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14">
        <f>SUM(D8:G8)/4</f>
        <v>0</v>
      </c>
    </row>
    <row r="9" spans="1:9" x14ac:dyDescent="0.3">
      <c r="A9" s="5">
        <f>A8+1</f>
        <v>2</v>
      </c>
      <c r="B9" s="34" t="s">
        <v>91</v>
      </c>
      <c r="C9" s="35" t="s">
        <v>109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4">
        <f t="shared" ref="I9:I41" si="0">SUM(D9:G9)/4</f>
        <v>0</v>
      </c>
    </row>
    <row r="10" spans="1:9" x14ac:dyDescent="0.3">
      <c r="A10" s="5">
        <v>3</v>
      </c>
      <c r="B10" s="34" t="s">
        <v>92</v>
      </c>
      <c r="C10" s="35" t="s">
        <v>110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4">
        <v>0</v>
      </c>
    </row>
    <row r="11" spans="1:9" x14ac:dyDescent="0.3">
      <c r="A11" s="5">
        <v>4</v>
      </c>
      <c r="B11" s="34" t="s">
        <v>93</v>
      </c>
      <c r="C11" s="35" t="s">
        <v>111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4">
        <f t="shared" si="0"/>
        <v>0</v>
      </c>
    </row>
    <row r="12" spans="1:9" x14ac:dyDescent="0.3">
      <c r="A12" s="5">
        <v>5</v>
      </c>
      <c r="B12" s="34" t="s">
        <v>94</v>
      </c>
      <c r="C12" s="35" t="s">
        <v>112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4">
        <v>0</v>
      </c>
    </row>
    <row r="13" spans="1:9" x14ac:dyDescent="0.3">
      <c r="A13" s="5">
        <v>6</v>
      </c>
      <c r="B13" s="34" t="s">
        <v>95</v>
      </c>
      <c r="C13" s="35" t="s">
        <v>113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4">
        <v>0</v>
      </c>
    </row>
    <row r="14" spans="1:9" x14ac:dyDescent="0.3">
      <c r="A14" s="5">
        <v>7</v>
      </c>
      <c r="B14" s="34" t="s">
        <v>96</v>
      </c>
      <c r="C14" s="35" t="s">
        <v>114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4">
        <f>SUM(D14:G14)/4</f>
        <v>0</v>
      </c>
    </row>
    <row r="15" spans="1:9" x14ac:dyDescent="0.3">
      <c r="A15" s="5">
        <v>8</v>
      </c>
      <c r="B15" s="34" t="s">
        <v>97</v>
      </c>
      <c r="C15" s="35" t="s">
        <v>115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4">
        <f t="shared" si="0"/>
        <v>0</v>
      </c>
    </row>
    <row r="16" spans="1:9" x14ac:dyDescent="0.3">
      <c r="A16" s="5">
        <v>9</v>
      </c>
      <c r="B16" s="34" t="s">
        <v>98</v>
      </c>
      <c r="C16" s="35" t="s">
        <v>116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4">
        <f t="shared" si="0"/>
        <v>0</v>
      </c>
    </row>
    <row r="17" spans="1:9" x14ac:dyDescent="0.3">
      <c r="A17" s="5">
        <v>10</v>
      </c>
      <c r="B17" s="34" t="s">
        <v>99</v>
      </c>
      <c r="C17" s="35" t="s">
        <v>117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4">
        <f t="shared" si="0"/>
        <v>0</v>
      </c>
    </row>
    <row r="18" spans="1:9" x14ac:dyDescent="0.3">
      <c r="A18" s="5">
        <f t="shared" ref="A18:A19" si="1">A17+1</f>
        <v>11</v>
      </c>
      <c r="B18" s="34" t="s">
        <v>100</v>
      </c>
      <c r="C18" s="35" t="s">
        <v>118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4">
        <f t="shared" si="0"/>
        <v>0</v>
      </c>
    </row>
    <row r="19" spans="1:9" x14ac:dyDescent="0.3">
      <c r="A19" s="5">
        <f t="shared" si="1"/>
        <v>12</v>
      </c>
      <c r="B19" s="34" t="s">
        <v>101</v>
      </c>
      <c r="C19" s="35" t="s">
        <v>119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4">
        <f t="shared" si="0"/>
        <v>0</v>
      </c>
    </row>
    <row r="20" spans="1:9" x14ac:dyDescent="0.3">
      <c r="A20" s="16">
        <f>A19+1</f>
        <v>13</v>
      </c>
      <c r="B20" s="34" t="s">
        <v>102</v>
      </c>
      <c r="C20" s="35" t="s">
        <v>120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14">
        <f t="shared" si="0"/>
        <v>0</v>
      </c>
    </row>
    <row r="21" spans="1:9" x14ac:dyDescent="0.3">
      <c r="A21" s="16">
        <v>14</v>
      </c>
      <c r="B21" s="34" t="s">
        <v>103</v>
      </c>
      <c r="C21" s="35" t="s">
        <v>121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4">
        <f t="shared" si="0"/>
        <v>0</v>
      </c>
    </row>
    <row r="22" spans="1:9" x14ac:dyDescent="0.3">
      <c r="A22" s="16">
        <v>15</v>
      </c>
      <c r="B22" s="34" t="s">
        <v>104</v>
      </c>
      <c r="C22" s="35" t="s">
        <v>122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4">
        <f>SUM(D22:G22)/4</f>
        <v>0</v>
      </c>
    </row>
    <row r="23" spans="1:9" x14ac:dyDescent="0.3">
      <c r="A23" s="16">
        <f t="shared" ref="A23" si="2">A22+1</f>
        <v>16</v>
      </c>
      <c r="B23" s="34" t="s">
        <v>105</v>
      </c>
      <c r="C23" s="35" t="s">
        <v>123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4">
        <f t="shared" si="0"/>
        <v>0</v>
      </c>
    </row>
    <row r="24" spans="1:9" x14ac:dyDescent="0.3">
      <c r="A24" s="16">
        <v>17</v>
      </c>
      <c r="B24" s="34" t="s">
        <v>106</v>
      </c>
      <c r="C24" s="35" t="s">
        <v>124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14">
        <f t="shared" si="0"/>
        <v>0</v>
      </c>
    </row>
    <row r="25" spans="1:9" x14ac:dyDescent="0.3">
      <c r="A25" s="16">
        <v>18</v>
      </c>
      <c r="B25" s="34" t="s">
        <v>107</v>
      </c>
      <c r="C25" s="35" t="s">
        <v>125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14">
        <f t="shared" si="0"/>
        <v>0</v>
      </c>
    </row>
    <row r="26" spans="1:9" x14ac:dyDescent="0.3">
      <c r="A26" s="16">
        <f>A25+1</f>
        <v>19</v>
      </c>
      <c r="B26" s="34" t="s">
        <v>148</v>
      </c>
      <c r="C26" s="35" t="s">
        <v>164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14">
        <f t="shared" si="0"/>
        <v>0</v>
      </c>
    </row>
    <row r="27" spans="1:9" x14ac:dyDescent="0.3">
      <c r="A27" s="16">
        <f t="shared" ref="A27:A41" si="3">A26+1</f>
        <v>20</v>
      </c>
      <c r="B27" s="34" t="s">
        <v>149</v>
      </c>
      <c r="C27" s="35" t="s">
        <v>165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14">
        <f t="shared" si="0"/>
        <v>0</v>
      </c>
    </row>
    <row r="28" spans="1:9" ht="26.4" x14ac:dyDescent="0.3">
      <c r="A28" s="16">
        <f t="shared" si="3"/>
        <v>21</v>
      </c>
      <c r="B28" s="34" t="s">
        <v>150</v>
      </c>
      <c r="C28" s="35" t="s">
        <v>166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14">
        <f t="shared" si="0"/>
        <v>0</v>
      </c>
    </row>
    <row r="29" spans="1:9" x14ac:dyDescent="0.3">
      <c r="A29" s="16">
        <f t="shared" si="3"/>
        <v>22</v>
      </c>
      <c r="B29" s="34" t="s">
        <v>151</v>
      </c>
      <c r="C29" s="35" t="s">
        <v>167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14">
        <f t="shared" si="0"/>
        <v>0</v>
      </c>
    </row>
    <row r="30" spans="1:9" x14ac:dyDescent="0.3">
      <c r="A30" s="16">
        <f t="shared" si="3"/>
        <v>23</v>
      </c>
      <c r="B30" s="34" t="s">
        <v>152</v>
      </c>
      <c r="C30" s="35" t="s">
        <v>168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4">
        <f t="shared" si="0"/>
        <v>0</v>
      </c>
    </row>
    <row r="31" spans="1:9" x14ac:dyDescent="0.3">
      <c r="A31" s="16">
        <f t="shared" si="3"/>
        <v>24</v>
      </c>
      <c r="B31" s="34" t="s">
        <v>153</v>
      </c>
      <c r="C31" s="35" t="s">
        <v>169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14">
        <f t="shared" si="0"/>
        <v>0</v>
      </c>
    </row>
    <row r="32" spans="1:9" x14ac:dyDescent="0.3">
      <c r="A32" s="16">
        <f t="shared" si="3"/>
        <v>25</v>
      </c>
      <c r="B32" s="34" t="s">
        <v>154</v>
      </c>
      <c r="C32" s="35" t="s">
        <v>170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14">
        <f t="shared" si="0"/>
        <v>0</v>
      </c>
    </row>
    <row r="33" spans="1:9" x14ac:dyDescent="0.3">
      <c r="A33" s="16">
        <f t="shared" si="3"/>
        <v>26</v>
      </c>
      <c r="B33" s="34" t="s">
        <v>155</v>
      </c>
      <c r="C33" s="35" t="s">
        <v>171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4">
        <f t="shared" si="0"/>
        <v>0</v>
      </c>
    </row>
    <row r="34" spans="1:9" x14ac:dyDescent="0.3">
      <c r="A34" s="16">
        <f t="shared" si="3"/>
        <v>27</v>
      </c>
      <c r="B34" s="34" t="s">
        <v>156</v>
      </c>
      <c r="C34" s="35" t="s">
        <v>172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14">
        <f t="shared" si="0"/>
        <v>0</v>
      </c>
    </row>
    <row r="35" spans="1:9" x14ac:dyDescent="0.3">
      <c r="A35" s="16">
        <f t="shared" si="3"/>
        <v>28</v>
      </c>
      <c r="B35" s="34" t="s">
        <v>157</v>
      </c>
      <c r="C35" s="35" t="s">
        <v>173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14">
        <f t="shared" si="0"/>
        <v>0</v>
      </c>
    </row>
    <row r="36" spans="1:9" x14ac:dyDescent="0.3">
      <c r="A36" s="16">
        <f t="shared" si="3"/>
        <v>29</v>
      </c>
      <c r="B36" s="34" t="s">
        <v>158</v>
      </c>
      <c r="C36" s="35" t="s">
        <v>174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14">
        <f t="shared" si="0"/>
        <v>0</v>
      </c>
    </row>
    <row r="37" spans="1:9" x14ac:dyDescent="0.3">
      <c r="A37" s="16">
        <f t="shared" si="3"/>
        <v>30</v>
      </c>
      <c r="B37" s="34" t="s">
        <v>159</v>
      </c>
      <c r="C37" s="35" t="s">
        <v>175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14">
        <f t="shared" si="0"/>
        <v>0</v>
      </c>
    </row>
    <row r="38" spans="1:9" x14ac:dyDescent="0.3">
      <c r="A38" s="16">
        <f t="shared" si="3"/>
        <v>31</v>
      </c>
      <c r="B38" s="34" t="s">
        <v>160</v>
      </c>
      <c r="C38" s="35" t="s">
        <v>176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14">
        <f t="shared" si="0"/>
        <v>0</v>
      </c>
    </row>
    <row r="39" spans="1:9" x14ac:dyDescent="0.3">
      <c r="A39" s="16">
        <f t="shared" si="3"/>
        <v>32</v>
      </c>
      <c r="B39" s="34" t="s">
        <v>161</v>
      </c>
      <c r="C39" s="35" t="s">
        <v>177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14">
        <f t="shared" si="0"/>
        <v>0</v>
      </c>
    </row>
    <row r="40" spans="1:9" x14ac:dyDescent="0.3">
      <c r="A40" s="16">
        <f t="shared" si="3"/>
        <v>33</v>
      </c>
      <c r="B40" s="34" t="s">
        <v>162</v>
      </c>
      <c r="C40" s="35" t="s">
        <v>178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14">
        <f t="shared" si="0"/>
        <v>0</v>
      </c>
    </row>
    <row r="41" spans="1:9" x14ac:dyDescent="0.3">
      <c r="A41" s="16">
        <f t="shared" si="3"/>
        <v>34</v>
      </c>
      <c r="B41" s="34" t="s">
        <v>163</v>
      </c>
      <c r="C41" s="35" t="s">
        <v>179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14">
        <f t="shared" si="0"/>
        <v>0</v>
      </c>
    </row>
    <row r="42" spans="1:9" ht="15.6" x14ac:dyDescent="0.3">
      <c r="A42" s="16"/>
      <c r="B42" s="32"/>
      <c r="C42" s="33"/>
      <c r="D42" s="4"/>
      <c r="E42" s="4"/>
      <c r="F42" s="4"/>
      <c r="G42" s="4"/>
      <c r="H42" s="4"/>
      <c r="I42" s="14"/>
    </row>
    <row r="43" spans="1:9" ht="15.6" x14ac:dyDescent="0.3">
      <c r="A43" s="16"/>
      <c r="B43" s="13"/>
      <c r="C43" s="19"/>
      <c r="D43" s="4"/>
      <c r="E43" s="4"/>
      <c r="F43" s="4"/>
      <c r="G43" s="4"/>
      <c r="H43" s="4"/>
      <c r="I43" s="14"/>
    </row>
    <row r="44" spans="1:9" ht="15.6" x14ac:dyDescent="0.3">
      <c r="A44" s="16"/>
      <c r="B44" s="13"/>
      <c r="C44" s="19"/>
      <c r="D44" s="4"/>
      <c r="E44" s="4"/>
      <c r="F44" s="4"/>
      <c r="G44" s="4"/>
      <c r="H44" s="4"/>
      <c r="I44" s="14"/>
    </row>
    <row r="45" spans="1:9" x14ac:dyDescent="0.3">
      <c r="B45" s="53"/>
      <c r="C45" s="53"/>
      <c r="D45" s="8">
        <f>COUNTIF(D8:D41,"&gt;=70")</f>
        <v>0</v>
      </c>
      <c r="E45" s="8">
        <f>COUNTIF(E8:E44,"&gt;=70")</f>
        <v>0</v>
      </c>
      <c r="F45" s="8">
        <f>COUNTIF(F8:F44,"&gt;=70")</f>
        <v>0</v>
      </c>
      <c r="G45" s="8">
        <f>COUNTIF(G8:G44,"&gt;=70")</f>
        <v>0</v>
      </c>
      <c r="H45" s="8"/>
      <c r="I45" s="12">
        <f>COUNTIF(I8:I44,"&gt;=70")</f>
        <v>0</v>
      </c>
    </row>
    <row r="46" spans="1:9" x14ac:dyDescent="0.3">
      <c r="B46" s="44"/>
      <c r="C46" s="44"/>
      <c r="D46" s="9">
        <f>COUNTIF(D8:D41,"&lt;70")</f>
        <v>34</v>
      </c>
      <c r="E46" s="9">
        <v>0</v>
      </c>
      <c r="F46" s="9">
        <v>0</v>
      </c>
      <c r="G46" s="9">
        <v>0</v>
      </c>
      <c r="H46" s="9"/>
      <c r="I46" s="9">
        <v>0</v>
      </c>
    </row>
    <row r="47" spans="1:9" x14ac:dyDescent="0.3">
      <c r="B47" s="44"/>
      <c r="C47" s="44"/>
      <c r="D47" s="9">
        <f>COUNT(D8:D41)</f>
        <v>34</v>
      </c>
      <c r="E47" s="9">
        <v>0</v>
      </c>
      <c r="F47" s="9">
        <v>0</v>
      </c>
      <c r="G47" s="9">
        <v>0</v>
      </c>
      <c r="H47" s="9"/>
      <c r="I47" s="9">
        <v>0</v>
      </c>
    </row>
    <row r="48" spans="1:9" x14ac:dyDescent="0.3">
      <c r="B48" s="44"/>
      <c r="C48" s="44"/>
      <c r="D48" s="10">
        <f>D45/D47</f>
        <v>0</v>
      </c>
      <c r="E48" s="11">
        <v>0</v>
      </c>
      <c r="F48" s="11">
        <v>0</v>
      </c>
      <c r="G48" s="11">
        <v>0</v>
      </c>
      <c r="H48" s="11"/>
      <c r="I48" s="11">
        <v>0</v>
      </c>
    </row>
    <row r="49" spans="2:9" x14ac:dyDescent="0.3">
      <c r="B49" s="44"/>
      <c r="C49" s="44"/>
      <c r="D49" s="10">
        <f>D46/D47</f>
        <v>1</v>
      </c>
      <c r="E49" s="10">
        <v>1</v>
      </c>
      <c r="F49" s="11">
        <v>1</v>
      </c>
      <c r="G49" s="11">
        <v>1</v>
      </c>
      <c r="H49" s="11"/>
      <c r="I49" s="11">
        <v>1</v>
      </c>
    </row>
    <row r="50" spans="2:9" x14ac:dyDescent="0.3">
      <c r="B50" s="44"/>
      <c r="C50" s="44"/>
    </row>
    <row r="51" spans="2:9" x14ac:dyDescent="0.3">
      <c r="B51" s="1"/>
      <c r="C51" s="1"/>
    </row>
    <row r="52" spans="2:9" x14ac:dyDescent="0.3">
      <c r="D52" s="45"/>
      <c r="E52" s="45"/>
      <c r="F52" s="45"/>
      <c r="G52" s="45"/>
      <c r="H52" s="1"/>
    </row>
    <row r="53" spans="2:9" x14ac:dyDescent="0.3">
      <c r="D53" s="46" t="s">
        <v>13</v>
      </c>
      <c r="E53" s="46"/>
      <c r="F53" s="46"/>
      <c r="G53" s="46"/>
      <c r="H53" s="6"/>
    </row>
  </sheetData>
  <mergeCells count="11">
    <mergeCell ref="A1:G1"/>
    <mergeCell ref="B2:G2"/>
    <mergeCell ref="E5:I5"/>
    <mergeCell ref="B50:C50"/>
    <mergeCell ref="D52:G52"/>
    <mergeCell ref="D53:G53"/>
    <mergeCell ref="B45:C45"/>
    <mergeCell ref="B46:C46"/>
    <mergeCell ref="B47:C47"/>
    <mergeCell ref="B48:C48"/>
    <mergeCell ref="B49:C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204 A QUÍMICA</vt:lpstr>
      <vt:lpstr>204 B QUÍMICA</vt:lpstr>
      <vt:lpstr>202 B PROBABILIDAD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2025-04-05T01:08:59Z</dcterms:modified>
</cp:coreProperties>
</file>