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USER\Documents\01_2025\06_CALIFICACIONES\REPORTE 3\"/>
    </mc:Choice>
  </mc:AlternateContent>
  <xr:revisionPtr revIDLastSave="0" documentId="13_ncr:1_{6CD9D1DF-2C6A-4E85-A112-C701B4D7A9F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3" l="1"/>
  <c r="A15" i="22"/>
  <c r="A14" i="22"/>
  <c r="N21" i="10"/>
  <c r="M21" i="10"/>
  <c r="F21" i="10" l="1"/>
  <c r="E21" i="10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M28" i="23"/>
  <c r="K28" i="23"/>
  <c r="G28" i="23"/>
  <c r="F28" i="23"/>
  <c r="A15" i="23"/>
  <c r="A14" i="23"/>
  <c r="B10" i="23"/>
  <c r="B37" i="23" s="1"/>
  <c r="L8" i="23"/>
  <c r="H8" i="23"/>
  <c r="E8" i="23"/>
  <c r="B10" i="22"/>
  <c r="B31" i="22" s="1"/>
  <c r="L8" i="22"/>
  <c r="H8" i="22"/>
  <c r="E8" i="22"/>
  <c r="N22" i="22"/>
  <c r="M22" i="22"/>
  <c r="K22" i="22"/>
  <c r="G22" i="22"/>
  <c r="F22" i="22"/>
  <c r="B30" i="10"/>
  <c r="K21" i="10"/>
  <c r="I21" i="10" l="1"/>
  <c r="L14" i="25"/>
  <c r="L15" i="25"/>
  <c r="H15" i="25"/>
  <c r="E21" i="25"/>
  <c r="E28" i="24"/>
  <c r="E28" i="23"/>
  <c r="E22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I22" i="22"/>
  <c r="J22" i="22" s="1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<sst xmlns="http://schemas.openxmlformats.org/spreadsheetml/2006/main" count="242" uniqueCount="46">
  <si>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</si>
  <si>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</si>
  <si>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</si>
  <si>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</si>
  <si>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</si>
  <si>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</si>
  <si>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</si>
  <si>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</si>
  <si>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</si>
  <si>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</si>
  <si>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</si>
  <si>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</si>
  <si>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</si>
  <si>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</si>
  <si>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</si>
  <si>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</si>
  <si>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</si>
  <si>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</si>
  <si>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</si>
  <si>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</si>
  <si>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</si>
  <si>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</si>
  <si>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</si>
  <si>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</si>
  <si>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</si>
  <si>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</si>
  <si>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</si>
  <si>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</si>
  <si>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</si>
  <si>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</si>
  <si>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</si>
  <si>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</si>
  <si>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</si>
  <si>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</si>
  <si>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MCIQ. INDRA DE LA O ORTIZ</t>
  </si>
  <si>
    <t>DR. TONATIUH SOSME SÁNCHEZ</t>
  </si>
  <si>
    <t>I-IV</t>
  </si>
  <si>
    <t>FEBRERO-JUNIO 2025</t>
  </si>
  <si>
    <t>QUÍMICA</t>
  </si>
  <si>
    <t>PROBABILIDAD Y ETADISTICA</t>
  </si>
  <si>
    <t>204 A</t>
  </si>
  <si>
    <t>204 B</t>
  </si>
  <si>
    <t>202 B</t>
  </si>
  <si>
    <t>IEM</t>
  </si>
  <si>
    <t>SE</t>
  </si>
  <si>
    <t>ISIC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</si>
</sst>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10" fontId="4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opLeftCell="A6" zoomScale="85" zoomScaleNormal="85" zoomScaleSheetLayoutView="100" workbookViewId="0">
      <selection activeCell="D14" sqref="D14:D16"/>
    </sheetView>
  </sheetViews>
  <sheetFormatPr baseColWidth="10" defaultColWidth="11.42578125" defaultRowHeight="12.75" x14ac:dyDescent="0.2"/>
  <cols>
    <col min="1" max="1" width="23.7109375" style="1" customWidth="1"/>
    <col min="2" max="2" width="4.7109375" style="1" bestFit="1" customWidth="1"/>
    <col min="3" max="3" width="10" style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5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35" t="s">
        <v>4</v>
      </c>
      <c r="C8" s="35"/>
      <c r="D8" s="14" t="s">
        <v>5</v>
      </c>
      <c r="E8" s="5">
        <v>3</v>
      </c>
      <c r="G8" s="4" t="s">
        <v>6</v>
      </c>
      <c r="H8" s="5">
        <v>2</v>
      </c>
      <c r="I8" s="34" t="s">
        <v>7</v>
      </c>
      <c r="J8" s="34"/>
      <c r="K8" s="34"/>
      <c r="L8" s="35" t="s">
        <v>37</v>
      </c>
      <c r="M8" s="35"/>
      <c r="N8" s="35"/>
    </row>
    <row r="10" spans="1:15" x14ac:dyDescent="0.2">
      <c r="A10" s="4" t="s">
        <v>8</v>
      </c>
      <c r="B10" s="35" t="s">
        <v>34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5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5" s="11" customFormat="1" ht="18.75" customHeight="1" x14ac:dyDescent="0.2">
      <c r="A14" s="8" t="s">
        <v>38</v>
      </c>
      <c r="B14" s="9" t="s">
        <v>44</v>
      </c>
      <c r="C14" s="9" t="s">
        <v>40</v>
      </c>
      <c r="D14" s="9" t="s">
        <v>45</v>
      </c>
      <c r="E14" s="9">
        <v>27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10">
        <v>0</v>
      </c>
      <c r="M14" s="9" t="s">
        <v>25</v>
      </c>
      <c r="N14" s="10">
        <v>0</v>
      </c>
      <c r="O14" s="1"/>
    </row>
    <row r="15" spans="1:15" s="11" customFormat="1" x14ac:dyDescent="0.2">
      <c r="A15" s="8" t="s">
        <v>38</v>
      </c>
      <c r="B15" s="9" t="s">
        <v>44</v>
      </c>
      <c r="C15" s="9" t="s">
        <v>41</v>
      </c>
      <c r="D15" s="9" t="s">
        <v>45</v>
      </c>
      <c r="E15" s="9">
        <v>17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10">
        <v>0</v>
      </c>
      <c r="M15" s="9" t="s">
        <v>25</v>
      </c>
      <c r="N15" s="10">
        <v>0</v>
      </c>
      <c r="O15" s="1"/>
    </row>
    <row r="16" spans="1:15" s="11" customFormat="1" ht="25.5" x14ac:dyDescent="0.2">
      <c r="A16" s="8" t="s">
        <v>39</v>
      </c>
      <c r="B16" s="9" t="s">
        <v>44</v>
      </c>
      <c r="C16" s="9" t="s">
        <v>42</v>
      </c>
      <c r="D16" s="9" t="s">
        <v>43</v>
      </c>
      <c r="E16" s="9">
        <v>34</v>
      </c>
      <c r="F16" s="9" t="s">
        <v>25</v>
      </c>
      <c r="G16" s="9" t="s">
        <v>25</v>
      </c>
      <c r="H16" s="9" t="s">
        <v>25</v>
      </c>
      <c r="I16" s="9" t="s">
        <v>25</v>
      </c>
      <c r="J16" s="9" t="s">
        <v>25</v>
      </c>
      <c r="K16" s="9" t="s">
        <v>25</v>
      </c>
      <c r="L16" s="10">
        <v>0</v>
      </c>
      <c r="M16" s="9" t="s">
        <v>25</v>
      </c>
      <c r="N16" s="10">
        <v>0</v>
      </c>
    </row>
    <row r="17" spans="1:14" s="11" customFormat="1" x14ac:dyDescent="0.2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78</v>
      </c>
      <c r="F21" s="17">
        <f>SUM(F14:F17)</f>
        <v>0</v>
      </c>
      <c r="G21" s="17"/>
      <c r="H21" s="18"/>
      <c r="I21" s="17">
        <f>(E21-SUM(F21:G21))-K21</f>
        <v>78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0</v>
      </c>
      <c r="N21" s="19">
        <f>SUM(N14:N17)/4</f>
        <v>0</v>
      </c>
    </row>
    <row r="23" spans="1:14" ht="120" customHeight="1" x14ac:dyDescent="0.2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5" spans="1:14" x14ac:dyDescent="0.2">
      <c r="A25" s="12"/>
    </row>
    <row r="26" spans="1:14" x14ac:dyDescent="0.2">
      <c r="B26" s="38" t="s">
        <v>27</v>
      </c>
      <c r="C26" s="38"/>
      <c r="D26" s="38"/>
      <c r="G26" s="23" t="s">
        <v>28</v>
      </c>
      <c r="H26" s="23"/>
      <c r="I26" s="23"/>
      <c r="J26" s="23"/>
    </row>
    <row r="27" spans="1:14" ht="62.25" customHeight="1" x14ac:dyDescent="0.2">
      <c r="B27" s="39"/>
      <c r="C27" s="39"/>
      <c r="D27" s="39"/>
      <c r="G27" s="35"/>
      <c r="H27" s="35"/>
      <c r="I27" s="35"/>
      <c r="J27" s="35"/>
    </row>
    <row r="28" spans="1:14" hidden="1" x14ac:dyDescent="0.2">
      <c r="A28" s="40" t="e">
        <v>#REF!</v>
      </c>
      <c r="B28" s="40"/>
      <c r="C28" s="6"/>
      <c r="E28" s="40"/>
      <c r="F28" s="40"/>
      <c r="G28" s="40"/>
      <c r="H28" s="40"/>
    </row>
    <row r="29" spans="1:14" hidden="1" x14ac:dyDescent="0.2"/>
    <row r="30" spans="1:14" ht="45" customHeight="1" x14ac:dyDescent="0.2">
      <c r="B30" s="41" t="str">
        <f>B10</f>
        <v>MCIQ. INDRA DE LA O ORTIZ</v>
      </c>
      <c r="C30" s="41"/>
      <c r="D30" s="41"/>
      <c r="E30" s="13"/>
      <c r="F30" s="13"/>
      <c r="G30" s="41" t="s">
        <v>33</v>
      </c>
      <c r="H30" s="41"/>
      <c r="I30" s="41"/>
      <c r="J30" s="41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C11" zoomScale="85" zoomScaleNormal="85" zoomScaleSheetLayoutView="100" workbookViewId="0">
      <selection activeCell="J14" sqref="J14:L16"/>
    </sheetView>
  </sheetViews>
  <sheetFormatPr baseColWidth="10" defaultColWidth="11.42578125" defaultRowHeight="12.75" x14ac:dyDescent="0.2"/>
  <cols>
    <col min="1" max="1" width="26.5703125" style="1" customWidth="1"/>
    <col min="2" max="2" width="4.7109375" style="1" bestFit="1" customWidth="1"/>
    <col min="3" max="3" width="9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x14ac:dyDescent="0.2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1" customHeight="1" x14ac:dyDescent="0.2">
      <c r="A14" s="9" t="str">
        <f>'1'!A14</f>
        <v>QUÍMICA</v>
      </c>
      <c r="B14" s="9" t="s">
        <v>21</v>
      </c>
      <c r="C14" s="9" t="s">
        <v>40</v>
      </c>
      <c r="D14" s="9" t="s">
        <v>45</v>
      </c>
      <c r="E14" s="9">
        <v>27</v>
      </c>
      <c r="F14" s="9">
        <v>13</v>
      </c>
      <c r="G14" s="9" t="s">
        <v>25</v>
      </c>
      <c r="H14" s="22" t="s">
        <v>25</v>
      </c>
      <c r="I14" s="9">
        <v>14</v>
      </c>
      <c r="J14" s="22" t="s">
        <v>25</v>
      </c>
      <c r="K14" s="9" t="s">
        <v>25</v>
      </c>
      <c r="L14" s="10">
        <v>0</v>
      </c>
      <c r="M14" s="9">
        <v>39</v>
      </c>
      <c r="N14" s="15">
        <v>0.37</v>
      </c>
    </row>
    <row r="15" spans="1:14" s="11" customFormat="1" ht="16.5" customHeight="1" x14ac:dyDescent="0.2">
      <c r="A15" s="9" t="str">
        <f>'1'!A15</f>
        <v>QUÍMICA</v>
      </c>
      <c r="B15" s="9" t="s">
        <v>21</v>
      </c>
      <c r="C15" s="9" t="s">
        <v>41</v>
      </c>
      <c r="D15" s="9" t="s">
        <v>45</v>
      </c>
      <c r="E15" s="9">
        <v>17</v>
      </c>
      <c r="F15" s="9">
        <v>8</v>
      </c>
      <c r="G15" s="9" t="s">
        <v>25</v>
      </c>
      <c r="H15" s="22" t="s">
        <v>25</v>
      </c>
      <c r="I15" s="9">
        <v>9</v>
      </c>
      <c r="J15" s="22" t="s">
        <v>25</v>
      </c>
      <c r="K15" s="9" t="s">
        <v>25</v>
      </c>
      <c r="L15" s="10">
        <v>0</v>
      </c>
      <c r="M15" s="9">
        <v>35</v>
      </c>
      <c r="N15" s="15">
        <v>0.47</v>
      </c>
    </row>
    <row r="16" spans="1:14" s="11" customFormat="1" ht="20.25" customHeight="1" x14ac:dyDescent="0.2">
      <c r="A16" s="8" t="s">
        <v>39</v>
      </c>
      <c r="B16" s="9" t="s">
        <v>44</v>
      </c>
      <c r="C16" s="9" t="s">
        <v>42</v>
      </c>
      <c r="D16" s="9" t="s">
        <v>43</v>
      </c>
      <c r="E16" s="9">
        <v>34</v>
      </c>
      <c r="F16" s="9">
        <v>19</v>
      </c>
      <c r="G16" s="9" t="s">
        <v>25</v>
      </c>
      <c r="H16" s="9" t="s">
        <v>25</v>
      </c>
      <c r="I16" s="9">
        <v>15</v>
      </c>
      <c r="J16" s="22" t="s">
        <v>25</v>
      </c>
      <c r="K16" s="9" t="s">
        <v>25</v>
      </c>
      <c r="L16" s="10">
        <v>0</v>
      </c>
      <c r="M16" s="9" t="s">
        <v>25</v>
      </c>
      <c r="N16" s="42">
        <v>0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5" thickBot="1" x14ac:dyDescent="0.25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78</v>
      </c>
      <c r="F22" s="17">
        <f>SUM(F14:F21)</f>
        <v>40</v>
      </c>
      <c r="G22" s="17">
        <f>SUM(G14:G21)</f>
        <v>0</v>
      </c>
      <c r="H22" s="18">
        <f>SUM(F22:G22)/E22</f>
        <v>0.51282051282051277</v>
      </c>
      <c r="I22" s="17">
        <f t="shared" ref="I22" si="0">(E22-SUM(F22:G22))-K22</f>
        <v>38</v>
      </c>
      <c r="J22" s="18">
        <f t="shared" ref="J22" si="1">I22/E22</f>
        <v>0.48717948717948717</v>
      </c>
      <c r="K22" s="17">
        <f>SUM(K14:K21)</f>
        <v>0</v>
      </c>
      <c r="L22" s="18">
        <f t="shared" ref="L22" si="2">K22/E22</f>
        <v>0</v>
      </c>
      <c r="M22" s="17">
        <f>AVERAGE(M14:M21)</f>
        <v>37</v>
      </c>
      <c r="N22" s="19">
        <f>AVERAGE(N14:N21)</f>
        <v>0.27999999999999997</v>
      </c>
    </row>
    <row r="24" spans="1:14" ht="120" customHeight="1" x14ac:dyDescent="0.2">
      <c r="A24" s="31" t="s">
        <v>26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6" spans="1:14" x14ac:dyDescent="0.2">
      <c r="A26" s="12"/>
    </row>
    <row r="27" spans="1:14" x14ac:dyDescent="0.2">
      <c r="B27" s="38" t="s">
        <v>27</v>
      </c>
      <c r="C27" s="38"/>
      <c r="D27" s="38"/>
      <c r="G27" s="23" t="s">
        <v>28</v>
      </c>
      <c r="H27" s="23"/>
      <c r="I27" s="23"/>
      <c r="J27" s="23"/>
    </row>
    <row r="28" spans="1:14" ht="62.25" customHeight="1" x14ac:dyDescent="0.2">
      <c r="B28" s="39"/>
      <c r="C28" s="39"/>
      <c r="D28" s="39"/>
      <c r="G28" s="35"/>
      <c r="H28" s="35"/>
      <c r="I28" s="35"/>
      <c r="J28" s="35"/>
    </row>
    <row r="29" spans="1:14" hidden="1" x14ac:dyDescent="0.2">
      <c r="A29" s="40" t="e">
        <v>#REF!</v>
      </c>
      <c r="B29" s="40"/>
      <c r="C29" s="6"/>
      <c r="E29" s="40"/>
      <c r="F29" s="40"/>
      <c r="G29" s="40"/>
      <c r="H29" s="40"/>
    </row>
    <row r="30" spans="1:14" hidden="1" x14ac:dyDescent="0.2"/>
    <row r="31" spans="1:14" ht="45" customHeight="1" x14ac:dyDescent="0.2">
      <c r="B31" s="41" t="str">
        <f>B10</f>
        <v>MCIQ. INDRA DE LA O ORTIZ</v>
      </c>
      <c r="C31" s="41"/>
      <c r="D31" s="41"/>
      <c r="E31" s="13"/>
      <c r="F31" s="13"/>
      <c r="G31" s="41" t="s">
        <v>35</v>
      </c>
      <c r="H31" s="41"/>
      <c r="I31" s="41"/>
      <c r="J31" s="41"/>
    </row>
  </sheetData>
  <mergeCells count="31">
    <mergeCell ref="A29:B29"/>
    <mergeCell ref="E29:H29"/>
    <mergeCell ref="B31:D31"/>
    <mergeCell ref="G31:J31"/>
    <mergeCell ref="M12:M13"/>
    <mergeCell ref="N12:N13"/>
    <mergeCell ref="A24:N24"/>
    <mergeCell ref="B28:D28"/>
    <mergeCell ref="G28:J28"/>
    <mergeCell ref="B27:D27"/>
    <mergeCell ref="G27:J27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topLeftCell="A41" zoomScale="85" zoomScaleNormal="85" zoomScaleSheetLayoutView="100" workbookViewId="0">
      <selection activeCell="I57" sqref="I57"/>
    </sheetView>
  </sheetViews>
  <sheetFormatPr baseColWidth="10" defaultColWidth="11.42578125" defaultRowHeight="12.75" x14ac:dyDescent="0.2"/>
  <cols>
    <col min="1" max="1" width="31.7109375" style="1" customWidth="1"/>
    <col min="2" max="2" width="4.7109375" style="1" bestFit="1" customWidth="1"/>
    <col min="3" max="3" width="9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x14ac:dyDescent="0.2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9" t="str">
        <f>'1'!A14</f>
        <v>QUÍMICA</v>
      </c>
      <c r="B14" s="9">
        <v>2</v>
      </c>
      <c r="C14" s="9" t="s">
        <v>40</v>
      </c>
      <c r="D14" s="9" t="s">
        <v>45</v>
      </c>
      <c r="E14" s="9">
        <v>27</v>
      </c>
      <c r="F14" s="9">
        <v>27</v>
      </c>
      <c r="G14" s="9" t="s">
        <v>25</v>
      </c>
      <c r="H14" s="10" t="s">
        <v>25</v>
      </c>
      <c r="I14" s="9">
        <v>0</v>
      </c>
      <c r="J14" s="22" t="s">
        <v>25</v>
      </c>
      <c r="K14" s="9" t="s">
        <v>25</v>
      </c>
      <c r="L14" s="10">
        <v>0</v>
      </c>
      <c r="M14" s="9">
        <v>79.3</v>
      </c>
      <c r="N14" s="15">
        <v>0.48</v>
      </c>
    </row>
    <row r="15" spans="1:14" s="11" customFormat="1" x14ac:dyDescent="0.2">
      <c r="A15" s="9" t="str">
        <f>'1'!A15</f>
        <v>QUÍMICA</v>
      </c>
      <c r="B15" s="9">
        <v>2</v>
      </c>
      <c r="C15" s="9" t="s">
        <v>41</v>
      </c>
      <c r="D15" s="9" t="s">
        <v>45</v>
      </c>
      <c r="E15" s="9">
        <v>17</v>
      </c>
      <c r="F15" s="9">
        <v>17</v>
      </c>
      <c r="G15" s="9"/>
      <c r="H15" s="10" t="s">
        <v>25</v>
      </c>
      <c r="I15" s="9">
        <v>0</v>
      </c>
      <c r="J15" s="22" t="s">
        <v>25</v>
      </c>
      <c r="K15" s="9" t="s">
        <v>25</v>
      </c>
      <c r="L15" s="10">
        <v>0</v>
      </c>
      <c r="M15" s="9">
        <v>75.8</v>
      </c>
      <c r="N15" s="15">
        <v>0.48</v>
      </c>
    </row>
    <row r="16" spans="1:14" s="11" customFormat="1" x14ac:dyDescent="0.2">
      <c r="A16" s="8" t="s">
        <v>39</v>
      </c>
      <c r="B16" s="9">
        <v>2</v>
      </c>
      <c r="C16" s="9" t="s">
        <v>42</v>
      </c>
      <c r="D16" s="9" t="s">
        <v>43</v>
      </c>
      <c r="E16" s="9">
        <v>34</v>
      </c>
      <c r="F16" s="9">
        <v>26</v>
      </c>
      <c r="G16" s="9" t="s">
        <v>25</v>
      </c>
      <c r="H16" s="10" t="s">
        <v>25</v>
      </c>
      <c r="I16" s="9">
        <v>8</v>
      </c>
      <c r="J16" s="22" t="s">
        <v>25</v>
      </c>
      <c r="K16" s="9" t="s">
        <v>25</v>
      </c>
      <c r="L16" s="10">
        <v>0</v>
      </c>
      <c r="M16" s="9">
        <v>77.38</v>
      </c>
      <c r="N16" s="15">
        <v>0.64700000000000002</v>
      </c>
    </row>
    <row r="17" spans="1:14" s="11" customFormat="1" x14ac:dyDescent="0.2">
      <c r="A17" s="9"/>
      <c r="B17" s="9"/>
      <c r="C17" s="9"/>
      <c r="D17" s="9"/>
      <c r="E17" s="9"/>
      <c r="F17" s="9"/>
      <c r="G17" s="9" t="s">
        <v>25</v>
      </c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70</v>
      </c>
      <c r="G28" s="17">
        <f>SUM(G14:G27)</f>
        <v>0</v>
      </c>
      <c r="H28" s="18">
        <f>SUM(F28:G28)/E28</f>
        <v>0.89743589743589747</v>
      </c>
      <c r="I28" s="17">
        <f t="shared" ref="I28" si="0">(E28-SUM(F28:G28))-K28</f>
        <v>8</v>
      </c>
      <c r="J28" s="18">
        <f t="shared" ref="J28" si="1">I28/E28</f>
        <v>0.10256410256410256</v>
      </c>
      <c r="K28" s="17">
        <f>SUM(K14:K27)</f>
        <v>0</v>
      </c>
      <c r="L28" s="18">
        <f t="shared" ref="L28" si="2">K28/E28</f>
        <v>0</v>
      </c>
      <c r="M28" s="17">
        <f>AVERAGE(M14:M27)</f>
        <v>77.493333333333325</v>
      </c>
      <c r="N28" s="19">
        <f>AVERAGE(N14:N27)</f>
        <v>0.53566666666666662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MCIQ. INDRA DE LA O ORTIZ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32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x14ac:dyDescent="0.2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QUÍMICA</v>
      </c>
      <c r="B14" s="9">
        <v>4</v>
      </c>
      <c r="C14" s="9" t="str">
        <f>'1'!C14</f>
        <v>204 A</v>
      </c>
      <c r="D14" s="9" t="str">
        <f>'1'!D14</f>
        <v>ISIC</v>
      </c>
      <c r="E14" s="9">
        <f>'1'!E14</f>
        <v>27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5.5" x14ac:dyDescent="0.2">
      <c r="A15" s="9" t="str">
        <f>'1'!A15</f>
        <v>QUÍMICA</v>
      </c>
      <c r="B15" s="9"/>
      <c r="C15" s="9" t="str">
        <f>'1'!C15</f>
        <v>204 B</v>
      </c>
      <c r="D15" s="9" t="str">
        <f>'1'!D15</f>
        <v>ISIC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44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38" t="s">
        <v>27</v>
      </c>
      <c r="C33" s="38"/>
      <c r="D33" s="38"/>
      <c r="G33" s="23" t="s">
        <v>28</v>
      </c>
      <c r="H33" s="23"/>
      <c r="I33" s="23"/>
      <c r="J33" s="23"/>
    </row>
    <row r="34" spans="1:10" ht="62.25" customHeight="1" x14ac:dyDescent="0.2">
      <c r="B34" s="39"/>
      <c r="C34" s="39"/>
      <c r="D34" s="39"/>
      <c r="G34" s="35"/>
      <c r="H34" s="35"/>
      <c r="I34" s="35"/>
      <c r="J34" s="35"/>
    </row>
    <row r="35" spans="1:10" hidden="1" x14ac:dyDescent="0.2">
      <c r="A35" s="40" t="e">
        <v>#REF!</v>
      </c>
      <c r="B35" s="40"/>
      <c r="C35" s="6"/>
      <c r="E35" s="40"/>
      <c r="F35" s="40"/>
      <c r="G35" s="40"/>
      <c r="H35" s="40"/>
    </row>
    <row r="36" spans="1:10" hidden="1" x14ac:dyDescent="0.2"/>
    <row r="37" spans="1:10" ht="45" customHeight="1" x14ac:dyDescent="0.2">
      <c r="B37" s="41" t="str">
        <f>B10</f>
        <v>MCIQ. INDRA DE LA O ORTIZ</v>
      </c>
      <c r="C37" s="41"/>
      <c r="D37" s="41"/>
      <c r="E37" s="13"/>
      <c r="F37" s="13"/>
      <c r="G37" s="41"/>
      <c r="H37" s="41"/>
      <c r="I37" s="41"/>
      <c r="J37" s="41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3" zoomScale="85" zoomScaleNormal="85" zoomScaleSheetLayoutView="100" workbookViewId="0">
      <selection activeCell="H18" sqref="H18"/>
    </sheetView>
  </sheetViews>
  <sheetFormatPr baseColWidth="10" defaultColWidth="11.42578125" defaultRowHeight="12.75" x14ac:dyDescent="0.2"/>
  <cols>
    <col min="1" max="1" width="38.5703125" style="1" bestFit="1" customWidth="1"/>
    <col min="2" max="2" width="6.570312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FEBRERO-JUNIO 2025</v>
      </c>
      <c r="M8" s="35"/>
      <c r="N8" s="35"/>
    </row>
    <row r="10" spans="1:14" x14ac:dyDescent="0.2">
      <c r="A10" s="4" t="s">
        <v>8</v>
      </c>
      <c r="B10" s="35" t="str">
        <f>'1'!B10</f>
        <v>MCIQ. INDRA DE LA O ORTIZ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25.5" x14ac:dyDescent="0.2">
      <c r="A14" s="9" t="str">
        <f>'1'!A14</f>
        <v>QUÍMICA</v>
      </c>
      <c r="B14" s="21" t="s">
        <v>36</v>
      </c>
      <c r="C14" s="9" t="str">
        <f>'1'!C14</f>
        <v>204 A</v>
      </c>
      <c r="D14" s="9" t="str">
        <f>'1'!D14</f>
        <v>ISIC</v>
      </c>
      <c r="E14" s="9">
        <f>'1'!E14</f>
        <v>27</v>
      </c>
      <c r="F14" s="9"/>
      <c r="G14" s="9"/>
      <c r="H14" s="10">
        <v>0.95</v>
      </c>
      <c r="I14" s="9">
        <f t="shared" ref="I14:I21" si="0">(E14-SUM(F14:G14))-K14</f>
        <v>27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5.5" x14ac:dyDescent="0.2">
      <c r="A15" s="9" t="str">
        <f>'1'!A15</f>
        <v>QUÍMICA</v>
      </c>
      <c r="B15" s="9"/>
      <c r="C15" s="9" t="str">
        <f>'1'!C15</f>
        <v>204 B</v>
      </c>
      <c r="D15" s="9" t="str">
        <f>'1'!D15</f>
        <v>ISIC</v>
      </c>
      <c r="E15" s="9">
        <f>'1'!E15</f>
        <v>17</v>
      </c>
      <c r="F15" s="9"/>
      <c r="G15" s="9"/>
      <c r="H15" s="10">
        <f t="shared" ref="H15" si="3">F15/E15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44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44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5" spans="1:14" x14ac:dyDescent="0.2">
      <c r="A25" s="12"/>
    </row>
    <row r="26" spans="1:14" x14ac:dyDescent="0.2">
      <c r="B26" s="38" t="s">
        <v>27</v>
      </c>
      <c r="C26" s="38"/>
      <c r="D26" s="38"/>
      <c r="G26" s="23" t="s">
        <v>28</v>
      </c>
      <c r="H26" s="23"/>
      <c r="I26" s="23"/>
      <c r="J26" s="23"/>
    </row>
    <row r="27" spans="1:14" ht="62.25" customHeight="1" x14ac:dyDescent="0.2">
      <c r="B27" s="39"/>
      <c r="C27" s="39"/>
      <c r="D27" s="39"/>
      <c r="G27" s="35"/>
      <c r="H27" s="35"/>
      <c r="I27" s="35"/>
      <c r="J27" s="35"/>
    </row>
    <row r="28" spans="1:14" hidden="1" x14ac:dyDescent="0.2">
      <c r="A28" s="40" t="e">
        <v>#REF!</v>
      </c>
      <c r="B28" s="40"/>
      <c r="C28" s="6"/>
      <c r="E28" s="40"/>
      <c r="F28" s="40"/>
      <c r="G28" s="40"/>
      <c r="H28" s="40"/>
    </row>
    <row r="29" spans="1:14" hidden="1" x14ac:dyDescent="0.2"/>
    <row r="30" spans="1:14" ht="45" customHeight="1" x14ac:dyDescent="0.2">
      <c r="B30" s="41" t="str">
        <f>B10</f>
        <v>MCIQ. INDRA DE LA O ORTIZ</v>
      </c>
      <c r="C30" s="41"/>
      <c r="D30" s="41"/>
      <c r="E30" s="13"/>
      <c r="F30" s="13"/>
      <c r="G30" s="41"/>
      <c r="H30" s="41"/>
      <c r="I30" s="41"/>
      <c r="J30" s="41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INDRA DE LA O ORTIZ</cp:lastModifiedBy>
  <cp:revision/>
  <cp:lastPrinted>2023-03-25T03:30:28Z</cp:lastPrinted>
  <dcterms:created xsi:type="dcterms:W3CDTF">2021-11-22T14:45:25Z</dcterms:created>
  <dcterms:modified xsi:type="dcterms:W3CDTF">2025-05-14T07:00:35Z</dcterms:modified>
  <cp:category/>
  <cp:contentStatus/>
</cp:coreProperties>
</file>