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6_CALIFICACIONES\REPORTE F\"/>
    </mc:Choice>
  </mc:AlternateContent>
  <xr:revisionPtr revIDLastSave="0" documentId="13_ncr:1_{D764D35E-6911-4DC1-9326-834DB25846B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" l="1"/>
  <c r="N21" i="5"/>
  <c r="M21" i="5"/>
  <c r="K21" i="5"/>
  <c r="G21" i="5"/>
  <c r="F21" i="5"/>
  <c r="E15" i="5"/>
  <c r="L15" i="5" s="1"/>
  <c r="D15" i="5"/>
  <c r="C15" i="5"/>
  <c r="A15" i="5"/>
  <c r="E14" i="5"/>
  <c r="E21" i="5" s="1"/>
  <c r="D14" i="5"/>
  <c r="C14" i="5"/>
  <c r="A14" i="5"/>
  <c r="B10" i="5"/>
  <c r="L8" i="5"/>
  <c r="H8" i="5"/>
  <c r="E8" i="5"/>
  <c r="B37" i="4"/>
  <c r="N28" i="4"/>
  <c r="M28" i="4"/>
  <c r="K28" i="4"/>
  <c r="L28" i="4" s="1"/>
  <c r="G28" i="4"/>
  <c r="F28" i="4"/>
  <c r="E28" i="4"/>
  <c r="I28" i="4" s="1"/>
  <c r="J28" i="4" s="1"/>
  <c r="A15" i="4"/>
  <c r="A14" i="4"/>
  <c r="B10" i="4"/>
  <c r="L8" i="4"/>
  <c r="H8" i="4"/>
  <c r="E8" i="4"/>
  <c r="B33" i="3"/>
  <c r="N24" i="3"/>
  <c r="M24" i="3"/>
  <c r="L24" i="3"/>
  <c r="K24" i="3"/>
  <c r="G24" i="3"/>
  <c r="F24" i="3"/>
  <c r="H24" i="3" s="1"/>
  <c r="E24" i="3"/>
  <c r="A15" i="3"/>
  <c r="A14" i="3"/>
  <c r="B10" i="3"/>
  <c r="L8" i="3"/>
  <c r="H8" i="3"/>
  <c r="E8" i="3"/>
  <c r="B31" i="2"/>
  <c r="N22" i="2"/>
  <c r="M22" i="2"/>
  <c r="K22" i="2"/>
  <c r="L22" i="2" s="1"/>
  <c r="G22" i="2"/>
  <c r="I22" i="2" s="1"/>
  <c r="J22" i="2" s="1"/>
  <c r="F22" i="2"/>
  <c r="E22" i="2"/>
  <c r="A15" i="2"/>
  <c r="A14" i="2"/>
  <c r="B10" i="2"/>
  <c r="L8" i="2"/>
  <c r="H8" i="2"/>
  <c r="E8" i="2"/>
  <c r="B30" i="1"/>
  <c r="N21" i="1"/>
  <c r="M21" i="1"/>
  <c r="K21" i="1"/>
  <c r="L21" i="1" s="1"/>
  <c r="F21" i="1"/>
  <c r="E21" i="1"/>
  <c r="I21" i="1" s="1"/>
  <c r="L21" i="5" l="1"/>
  <c r="I21" i="5"/>
  <c r="J21" i="5" s="1"/>
  <c r="H21" i="5"/>
  <c r="I14" i="5"/>
  <c r="J14" i="5" s="1"/>
  <c r="I15" i="5"/>
  <c r="J15" i="5" s="1"/>
  <c r="H15" i="5"/>
  <c r="I24" i="3"/>
  <c r="J24" i="3" s="1"/>
  <c r="H28" i="4"/>
  <c r="L14" i="5"/>
  <c r="H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<sst xmlns="http://schemas.openxmlformats.org/spreadsheetml/2006/main" count="268" uniqueCount="51">
  <si>
    <t>Reporte Parcial y Final del Semestre</t>
  </si>
  <si>
    <t>INSTITUTO TECNOLÓGICO SUPERIOR DE SAN ANDRÉS TUXTLA</t>
  </si>
  <si>
    <t>SUBDIRECCIÓN ACADÉMICA</t>
  </si>
  <si>
    <t>DIVISIÓN DE INGENIERÍA</t>
  </si>
  <si>
    <t>DEPARTAMENTO DE CIENCIAS BÁSICAS</t>
  </si>
  <si>
    <t>Reporte No.</t>
  </si>
  <si>
    <t>1°</t>
  </si>
  <si>
    <t>Grupos Atendidos:</t>
  </si>
  <si>
    <t>Asig. dif.</t>
  </si>
  <si>
    <t>Periodo Escolar:</t>
  </si>
  <si>
    <t>FEBRERO-JUNIO 2025</t>
  </si>
  <si>
    <t>PROFESOR (A):</t>
  </si>
  <si>
    <t>MCIQ. INDRA DE LA O ORTIZ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</si>
  <si>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</si>
  <si>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</si>
  <si>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</si>
  <si>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</si>
  <si>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</si>
  <si>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</si>
  <si>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</si>
  <si>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</si>
  <si>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</si>
  <si>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</si>
  <si>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</si>
  <si>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</si>
  <si>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</si>
  <si>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</si>
  <si>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</si>
  <si>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QUÍMICA</t>
  </si>
  <si>
    <t>SE</t>
  </si>
  <si>
    <t>204 A</t>
  </si>
  <si>
    <t>ISIC</t>
  </si>
  <si>
    <t>-</t>
  </si>
  <si>
    <t>204 B</t>
  </si>
  <si>
    <t>PROBABILIDAD Y ETADISTICA</t>
  </si>
  <si>
    <t>202 B</t>
  </si>
  <si>
    <t>IEM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</si>
  <si>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</si>
  <si>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</si>
  <si>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</si>
  <si>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</si>
  <si>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</si>
  <si>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D.E. TONATIUH SOSME SANCHEZ</t>
  </si>
  <si>
    <t>DR. TONATIUH SOSME SÁNCHEZ</t>
  </si>
  <si>
    <t>IEME</t>
  </si>
  <si>
    <t>MC. TONATIUH SOSME SANCHEZ</t>
  </si>
  <si>
    <t>DEPARTAMENTO CIENCIAS BÁSICAS</t>
  </si>
  <si>
    <t>Final</t>
  </si>
  <si>
    <t>PROBABILIDAD Y ESTADISTICA</t>
  </si>
  <si>
    <t>T</t>
  </si>
  <si>
    <t>202B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</si>
</sst>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0" borderId="9" xfId="0" applyNumberFormat="1" applyFont="1" applyBorder="1" applyAlignment="1">
      <alignment horizontal="center" vertical="center" wrapText="1"/>
    </xf>
    <xf numFmtId="16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742950"/>
    <xdr:pic>
      <xdr:nvPicPr>
        <xdr:cNvPr id="2" name="image2.png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742950"/>
    <xdr:pic>
      <xdr:nvPicPr>
        <xdr:cNvPr id="2" name="image2.png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742950"/>
    <xdr:pic>
      <xdr:nvPicPr>
        <xdr:cNvPr id="2" name="image2.png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33</xdr:row>
      <xdr:rowOff>0</xdr:rowOff>
    </xdr:from>
    <xdr:ext cx="704850" cy="6286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26</xdr:row>
      <xdr:rowOff>0</xdr:rowOff>
    </xdr:from>
    <xdr:ext cx="704850" cy="6286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3" workbookViewId="0">
      <selection activeCell="A17" sqref="A17"/>
    </sheetView>
  </sheetViews>
  <sheetFormatPr baseColWidth="10" defaultColWidth="14.42578125" defaultRowHeight="15" customHeight="1" x14ac:dyDescent="0.25"/>
  <cols>
    <col min="1" max="1" width="23.7109375" customWidth="1"/>
    <col min="2" max="2" width="4.7109375" customWidth="1"/>
    <col min="3" max="3" width="10" customWidth="1"/>
    <col min="4" max="4" width="21.85546875" customWidth="1"/>
    <col min="5" max="5" width="9.42578125" customWidth="1"/>
    <col min="6" max="7" width="7.5703125" customWidth="1"/>
    <col min="8" max="8" width="11.7109375" customWidth="1"/>
    <col min="9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 t="s">
        <v>6</v>
      </c>
      <c r="C8" s="28"/>
      <c r="D8" s="6" t="s">
        <v>7</v>
      </c>
      <c r="E8" s="7">
        <v>3</v>
      </c>
      <c r="F8" s="1"/>
      <c r="G8" s="4" t="s">
        <v>8</v>
      </c>
      <c r="H8" s="7">
        <v>2</v>
      </c>
      <c r="I8" s="36" t="s">
        <v>9</v>
      </c>
      <c r="J8" s="24"/>
      <c r="K8" s="24"/>
      <c r="L8" s="29" t="s">
        <v>10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11</v>
      </c>
      <c r="B10" s="29" t="s">
        <v>12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13</v>
      </c>
      <c r="B12" s="39" t="s">
        <v>14</v>
      </c>
      <c r="C12" s="39" t="s">
        <v>15</v>
      </c>
      <c r="D12" s="32" t="s">
        <v>16</v>
      </c>
      <c r="E12" s="32" t="s">
        <v>17</v>
      </c>
      <c r="F12" s="30" t="s">
        <v>18</v>
      </c>
      <c r="G12" s="31"/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23</v>
      </c>
      <c r="M12" s="32" t="s">
        <v>24</v>
      </c>
      <c r="N12" s="34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3"/>
      <c r="C13" s="33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25">
      <c r="A14" s="10" t="s">
        <v>28</v>
      </c>
      <c r="B14" s="11" t="s">
        <v>29</v>
      </c>
      <c r="C14" s="11" t="s">
        <v>30</v>
      </c>
      <c r="D14" s="11" t="s">
        <v>31</v>
      </c>
      <c r="E14" s="11">
        <v>27</v>
      </c>
      <c r="F14" s="11" t="s">
        <v>32</v>
      </c>
      <c r="G14" s="11" t="s">
        <v>32</v>
      </c>
      <c r="H14" s="11" t="s">
        <v>32</v>
      </c>
      <c r="I14" s="11" t="s">
        <v>32</v>
      </c>
      <c r="J14" s="11" t="s">
        <v>32</v>
      </c>
      <c r="K14" s="11" t="s">
        <v>32</v>
      </c>
      <c r="L14" s="12">
        <v>0</v>
      </c>
      <c r="M14" s="11" t="s">
        <v>32</v>
      </c>
      <c r="N14" s="12">
        <v>0</v>
      </c>
      <c r="O14" s="1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">
        <v>28</v>
      </c>
      <c r="B15" s="11" t="s">
        <v>29</v>
      </c>
      <c r="C15" s="11" t="s">
        <v>33</v>
      </c>
      <c r="D15" s="11" t="s">
        <v>31</v>
      </c>
      <c r="E15" s="11">
        <v>17</v>
      </c>
      <c r="F15" s="11" t="s">
        <v>32</v>
      </c>
      <c r="G15" s="11" t="s">
        <v>32</v>
      </c>
      <c r="H15" s="11" t="s">
        <v>32</v>
      </c>
      <c r="I15" s="11" t="s">
        <v>32</v>
      </c>
      <c r="J15" s="11" t="s">
        <v>32</v>
      </c>
      <c r="K15" s="11" t="s">
        <v>32</v>
      </c>
      <c r="L15" s="12">
        <v>0</v>
      </c>
      <c r="M15" s="11" t="s">
        <v>32</v>
      </c>
      <c r="N15" s="12">
        <v>0</v>
      </c>
      <c r="O15" s="1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5.5" customHeight="1" x14ac:dyDescent="0.25">
      <c r="A16" s="10" t="s">
        <v>48</v>
      </c>
      <c r="B16" s="11" t="s">
        <v>29</v>
      </c>
      <c r="C16" s="11" t="s">
        <v>35</v>
      </c>
      <c r="D16" s="11" t="s">
        <v>36</v>
      </c>
      <c r="E16" s="11">
        <v>34</v>
      </c>
      <c r="F16" s="11" t="s">
        <v>32</v>
      </c>
      <c r="G16" s="11" t="s">
        <v>32</v>
      </c>
      <c r="H16" s="11" t="s">
        <v>32</v>
      </c>
      <c r="I16" s="11" t="s">
        <v>32</v>
      </c>
      <c r="J16" s="11" t="s">
        <v>32</v>
      </c>
      <c r="K16" s="11" t="s">
        <v>32</v>
      </c>
      <c r="L16" s="12">
        <v>0</v>
      </c>
      <c r="M16" s="11" t="s">
        <v>32</v>
      </c>
      <c r="N16" s="12">
        <v>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5" t="s">
        <v>37</v>
      </c>
      <c r="B21" s="16" t="s">
        <v>32</v>
      </c>
      <c r="C21" s="16" t="s">
        <v>32</v>
      </c>
      <c r="D21" s="16" t="s">
        <v>32</v>
      </c>
      <c r="E21" s="16">
        <f>SUM(E14:E20)</f>
        <v>78</v>
      </c>
      <c r="F21" s="16">
        <f>SUM(F14:F17)</f>
        <v>0</v>
      </c>
      <c r="G21" s="16"/>
      <c r="H21" s="17"/>
      <c r="I21" s="16">
        <f>(E21-SUM(F21:G21))-K21</f>
        <v>78</v>
      </c>
      <c r="J21" s="17"/>
      <c r="K21" s="16">
        <f>SUM(K14:K20)</f>
        <v>0</v>
      </c>
      <c r="L21" s="17">
        <f>K21/E21</f>
        <v>0</v>
      </c>
      <c r="M21" s="16">
        <f t="shared" ref="M21:N21" si="0">SUM(M14:M17)/4</f>
        <v>0</v>
      </c>
      <c r="N21" s="18">
        <f t="shared" si="0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0" customHeight="1" x14ac:dyDescent="0.25">
      <c r="A23" s="41" t="s">
        <v>38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42" t="s">
        <v>39</v>
      </c>
      <c r="C26" s="24"/>
      <c r="D26" s="24"/>
      <c r="E26" s="1"/>
      <c r="F26" s="1"/>
      <c r="G26" s="25" t="s">
        <v>40</v>
      </c>
      <c r="H26" s="24"/>
      <c r="I26" s="24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2.25" customHeight="1" x14ac:dyDescent="0.25">
      <c r="A27" s="1"/>
      <c r="B27" s="43"/>
      <c r="C27" s="28"/>
      <c r="D27" s="28"/>
      <c r="E27" s="1"/>
      <c r="F27" s="1"/>
      <c r="G27" s="29"/>
      <c r="H27" s="28"/>
      <c r="I27" s="28"/>
      <c r="J27" s="2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hidden="1" customHeight="1" x14ac:dyDescent="0.25">
      <c r="A28" s="44" t="s">
        <v>41</v>
      </c>
      <c r="B28" s="24"/>
      <c r="C28" s="8"/>
      <c r="D28" s="1"/>
      <c r="E28" s="44"/>
      <c r="F28" s="24"/>
      <c r="G28" s="24"/>
      <c r="H28" s="2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hidden="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5" customHeight="1" x14ac:dyDescent="0.25">
      <c r="A30" s="1"/>
      <c r="B30" s="40" t="str">
        <f>B10</f>
        <v>MCIQ. INDRA DE LA O ORTIZ</v>
      </c>
      <c r="C30" s="24"/>
      <c r="D30" s="24"/>
      <c r="E30" s="20"/>
      <c r="F30" s="20"/>
      <c r="G30" s="40" t="s">
        <v>42</v>
      </c>
      <c r="H30" s="24"/>
      <c r="I30" s="24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0:D30"/>
    <mergeCell ref="G30:J30"/>
    <mergeCell ref="A23:N23"/>
    <mergeCell ref="B26:D26"/>
    <mergeCell ref="G26:J26"/>
    <mergeCell ref="B27:D27"/>
    <mergeCell ref="G27:J27"/>
    <mergeCell ref="A28:B28"/>
    <mergeCell ref="E28:H28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4" workbookViewId="0">
      <selection activeCell="A17" sqref="A17"/>
    </sheetView>
  </sheetViews>
  <sheetFormatPr baseColWidth="10" defaultColWidth="14.42578125" defaultRowHeight="15" customHeight="1" x14ac:dyDescent="0.25"/>
  <cols>
    <col min="1" max="1" width="26.5703125" customWidth="1"/>
    <col min="2" max="2" width="4.7109375" customWidth="1"/>
    <col min="3" max="3" width="9.285156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2</v>
      </c>
      <c r="C8" s="28"/>
      <c r="D8" s="6" t="s">
        <v>7</v>
      </c>
      <c r="E8" s="5">
        <f>'1'!E8</f>
        <v>3</v>
      </c>
      <c r="G8" s="4" t="s">
        <v>8</v>
      </c>
      <c r="H8" s="5">
        <f>'1'!H8</f>
        <v>2</v>
      </c>
      <c r="I8" s="36" t="s">
        <v>9</v>
      </c>
      <c r="J8" s="24"/>
      <c r="K8" s="24"/>
      <c r="L8" s="29" t="str">
        <f>'1'!L8</f>
        <v>FEBRERO-JUNIO 2025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11</v>
      </c>
      <c r="B10" s="29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13</v>
      </c>
      <c r="B12" s="39" t="s">
        <v>14</v>
      </c>
      <c r="C12" s="39" t="s">
        <v>15</v>
      </c>
      <c r="D12" s="32" t="s">
        <v>16</v>
      </c>
      <c r="E12" s="32" t="s">
        <v>17</v>
      </c>
      <c r="F12" s="30" t="s">
        <v>18</v>
      </c>
      <c r="G12" s="31"/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23</v>
      </c>
      <c r="M12" s="32" t="s">
        <v>24</v>
      </c>
      <c r="N12" s="34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3"/>
      <c r="C13" s="33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25">
      <c r="A14" s="11" t="str">
        <f>'1'!A14</f>
        <v>QUÍMICA</v>
      </c>
      <c r="B14" s="11" t="s">
        <v>25</v>
      </c>
      <c r="C14" s="11" t="s">
        <v>30</v>
      </c>
      <c r="D14" s="11" t="s">
        <v>31</v>
      </c>
      <c r="E14" s="11">
        <v>27</v>
      </c>
      <c r="F14" s="11">
        <v>13</v>
      </c>
      <c r="G14" s="11" t="s">
        <v>32</v>
      </c>
      <c r="H14" s="12" t="s">
        <v>32</v>
      </c>
      <c r="I14" s="11">
        <v>14</v>
      </c>
      <c r="J14" s="12" t="s">
        <v>32</v>
      </c>
      <c r="K14" s="11" t="s">
        <v>32</v>
      </c>
      <c r="L14" s="12">
        <v>0</v>
      </c>
      <c r="M14" s="11">
        <v>39</v>
      </c>
      <c r="N14" s="14">
        <v>0.37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6.5" customHeight="1" x14ac:dyDescent="0.25">
      <c r="A15" s="11" t="str">
        <f>'1'!A15</f>
        <v>QUÍMICA</v>
      </c>
      <c r="B15" s="11" t="s">
        <v>25</v>
      </c>
      <c r="C15" s="11" t="s">
        <v>33</v>
      </c>
      <c r="D15" s="11" t="s">
        <v>31</v>
      </c>
      <c r="E15" s="11">
        <v>17</v>
      </c>
      <c r="F15" s="11">
        <v>8</v>
      </c>
      <c r="G15" s="11" t="s">
        <v>32</v>
      </c>
      <c r="H15" s="12" t="s">
        <v>32</v>
      </c>
      <c r="I15" s="11">
        <v>9</v>
      </c>
      <c r="J15" s="12" t="s">
        <v>32</v>
      </c>
      <c r="K15" s="11" t="s">
        <v>32</v>
      </c>
      <c r="L15" s="12">
        <v>0</v>
      </c>
      <c r="M15" s="11">
        <v>35</v>
      </c>
      <c r="N15" s="14">
        <v>0.47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7" customHeight="1" x14ac:dyDescent="0.25">
      <c r="A16" s="45" t="s">
        <v>48</v>
      </c>
      <c r="B16" s="11" t="s">
        <v>29</v>
      </c>
      <c r="C16" s="11" t="s">
        <v>35</v>
      </c>
      <c r="D16" s="11" t="s">
        <v>36</v>
      </c>
      <c r="E16" s="11">
        <v>34</v>
      </c>
      <c r="F16" s="11">
        <v>19</v>
      </c>
      <c r="G16" s="11" t="s">
        <v>32</v>
      </c>
      <c r="H16" s="11" t="s">
        <v>32</v>
      </c>
      <c r="I16" s="11">
        <v>15</v>
      </c>
      <c r="J16" s="12" t="s">
        <v>32</v>
      </c>
      <c r="K16" s="11" t="s">
        <v>32</v>
      </c>
      <c r="L16" s="12">
        <v>0</v>
      </c>
      <c r="M16" s="11" t="s">
        <v>32</v>
      </c>
      <c r="N16" s="21">
        <v>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6.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4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5" t="s">
        <v>37</v>
      </c>
      <c r="B22" s="16" t="s">
        <v>32</v>
      </c>
      <c r="C22" s="16" t="s">
        <v>32</v>
      </c>
      <c r="D22" s="16" t="s">
        <v>32</v>
      </c>
      <c r="E22" s="16">
        <f t="shared" ref="E22:G22" si="0">SUM(E14:E21)</f>
        <v>78</v>
      </c>
      <c r="F22" s="16">
        <f t="shared" si="0"/>
        <v>40</v>
      </c>
      <c r="G22" s="16">
        <f t="shared" si="0"/>
        <v>0</v>
      </c>
      <c r="H22" s="17">
        <f>SUM(F22:G22)/E22</f>
        <v>0.51282051282051277</v>
      </c>
      <c r="I22" s="16">
        <f>(E22-SUM(F22:G22))-K22</f>
        <v>38</v>
      </c>
      <c r="J22" s="17">
        <f>I22/E22</f>
        <v>0.48717948717948717</v>
      </c>
      <c r="K22" s="16">
        <f>SUM(K14:K21)</f>
        <v>0</v>
      </c>
      <c r="L22" s="17">
        <f>K22/E22</f>
        <v>0</v>
      </c>
      <c r="M22" s="16">
        <f t="shared" ref="M22:N22" si="1">AVERAGE(M14:M21)</f>
        <v>37</v>
      </c>
      <c r="N22" s="18">
        <f t="shared" si="1"/>
        <v>0.27999999999999997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0" customHeight="1" x14ac:dyDescent="0.25">
      <c r="A24" s="41" t="s">
        <v>38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42" t="s">
        <v>39</v>
      </c>
      <c r="C27" s="24"/>
      <c r="D27" s="24"/>
      <c r="E27" s="1"/>
      <c r="F27" s="1"/>
      <c r="G27" s="25" t="s">
        <v>40</v>
      </c>
      <c r="H27" s="24"/>
      <c r="I27" s="24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2.25" customHeight="1" x14ac:dyDescent="0.25">
      <c r="A28" s="1"/>
      <c r="B28" s="43"/>
      <c r="C28" s="28"/>
      <c r="D28" s="28"/>
      <c r="E28" s="1"/>
      <c r="F28" s="1"/>
      <c r="G28" s="29"/>
      <c r="H28" s="28"/>
      <c r="I28" s="28"/>
      <c r="J28" s="2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hidden="1" customHeight="1" x14ac:dyDescent="0.25">
      <c r="A29" s="44" t="s">
        <v>41</v>
      </c>
      <c r="B29" s="24"/>
      <c r="C29" s="8"/>
      <c r="D29" s="1"/>
      <c r="E29" s="44"/>
      <c r="F29" s="24"/>
      <c r="G29" s="24"/>
      <c r="H29" s="2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hidden="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5" customHeight="1" x14ac:dyDescent="0.25">
      <c r="A31" s="1"/>
      <c r="B31" s="40" t="str">
        <f>B10</f>
        <v>MCIQ. INDRA DE LA O ORTIZ</v>
      </c>
      <c r="C31" s="24"/>
      <c r="D31" s="24"/>
      <c r="E31" s="20"/>
      <c r="F31" s="20"/>
      <c r="G31" s="40" t="s">
        <v>43</v>
      </c>
      <c r="H31" s="24"/>
      <c r="I31" s="24"/>
      <c r="J31" s="2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1:D31"/>
    <mergeCell ref="G31:J31"/>
    <mergeCell ref="A24:N24"/>
    <mergeCell ref="B27:D27"/>
    <mergeCell ref="G27:J27"/>
    <mergeCell ref="B28:D28"/>
    <mergeCell ref="G28:J28"/>
    <mergeCell ref="A29:B29"/>
    <mergeCell ref="E29:H29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activeCell="A17" sqref="A17"/>
    </sheetView>
  </sheetViews>
  <sheetFormatPr baseColWidth="10" defaultColWidth="14.42578125" defaultRowHeight="15" customHeight="1" x14ac:dyDescent="0.25"/>
  <cols>
    <col min="1" max="1" width="31.710937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3</v>
      </c>
      <c r="C8" s="28"/>
      <c r="D8" s="6" t="s">
        <v>7</v>
      </c>
      <c r="E8" s="5">
        <f>'1'!E8</f>
        <v>3</v>
      </c>
      <c r="G8" s="4" t="s">
        <v>8</v>
      </c>
      <c r="H8" s="5">
        <f>'1'!H8</f>
        <v>2</v>
      </c>
      <c r="I8" s="36" t="s">
        <v>9</v>
      </c>
      <c r="J8" s="24"/>
      <c r="K8" s="24"/>
      <c r="L8" s="29" t="str">
        <f>'1'!L8</f>
        <v>FEBRERO-JUNIO 2025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11</v>
      </c>
      <c r="B10" s="29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13</v>
      </c>
      <c r="B12" s="39" t="s">
        <v>14</v>
      </c>
      <c r="C12" s="39" t="s">
        <v>15</v>
      </c>
      <c r="D12" s="32" t="s">
        <v>16</v>
      </c>
      <c r="E12" s="32" t="s">
        <v>17</v>
      </c>
      <c r="F12" s="30" t="s">
        <v>18</v>
      </c>
      <c r="G12" s="31"/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23</v>
      </c>
      <c r="M12" s="32" t="s">
        <v>24</v>
      </c>
      <c r="N12" s="34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3"/>
      <c r="C13" s="33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QUÍMICA</v>
      </c>
      <c r="B14" s="11">
        <v>2</v>
      </c>
      <c r="C14" s="11" t="s">
        <v>30</v>
      </c>
      <c r="D14" s="11" t="s">
        <v>31</v>
      </c>
      <c r="E14" s="11">
        <v>27</v>
      </c>
      <c r="F14" s="11">
        <v>18</v>
      </c>
      <c r="G14" s="11" t="s">
        <v>32</v>
      </c>
      <c r="H14" s="12" t="s">
        <v>32</v>
      </c>
      <c r="I14" s="11">
        <v>0</v>
      </c>
      <c r="J14" s="12" t="s">
        <v>32</v>
      </c>
      <c r="K14" s="11" t="s">
        <v>32</v>
      </c>
      <c r="L14" s="12">
        <v>0</v>
      </c>
      <c r="M14" s="11">
        <v>61</v>
      </c>
      <c r="N14" s="14">
        <v>0.7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1" t="str">
        <f>'1'!A15</f>
        <v>QUÍMICA</v>
      </c>
      <c r="B15" s="11">
        <v>2</v>
      </c>
      <c r="C15" s="11" t="s">
        <v>33</v>
      </c>
      <c r="D15" s="11" t="s">
        <v>31</v>
      </c>
      <c r="E15" s="11">
        <v>17</v>
      </c>
      <c r="F15" s="11">
        <v>8</v>
      </c>
      <c r="G15" s="11"/>
      <c r="H15" s="12" t="s">
        <v>32</v>
      </c>
      <c r="I15" s="11">
        <v>0</v>
      </c>
      <c r="J15" s="12" t="s">
        <v>32</v>
      </c>
      <c r="K15" s="11" t="s">
        <v>32</v>
      </c>
      <c r="L15" s="12">
        <v>0</v>
      </c>
      <c r="M15" s="11">
        <v>53.11</v>
      </c>
      <c r="N15" s="14">
        <v>0.58799999999999997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">
        <v>34</v>
      </c>
      <c r="B16" s="11">
        <v>2</v>
      </c>
      <c r="C16" s="11" t="s">
        <v>35</v>
      </c>
      <c r="D16" s="11" t="s">
        <v>36</v>
      </c>
      <c r="E16" s="11">
        <v>34</v>
      </c>
      <c r="F16" s="11">
        <v>19</v>
      </c>
      <c r="G16" s="11" t="s">
        <v>32</v>
      </c>
      <c r="H16" s="12" t="s">
        <v>32</v>
      </c>
      <c r="I16" s="11">
        <v>0</v>
      </c>
      <c r="J16" s="12" t="s">
        <v>32</v>
      </c>
      <c r="K16" s="11" t="s">
        <v>32</v>
      </c>
      <c r="L16" s="12">
        <v>0</v>
      </c>
      <c r="M16" s="11">
        <v>53.61</v>
      </c>
      <c r="N16" s="14">
        <v>0.61760000000000004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1"/>
      <c r="B17" s="11"/>
      <c r="C17" s="11"/>
      <c r="D17" s="11"/>
      <c r="E17" s="11"/>
      <c r="F17" s="11"/>
      <c r="G17" s="11" t="s">
        <v>32</v>
      </c>
      <c r="H17" s="12"/>
      <c r="I17" s="11"/>
      <c r="J17" s="12"/>
      <c r="K17" s="11"/>
      <c r="L17" s="12"/>
      <c r="M17" s="11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4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4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4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5" t="s">
        <v>37</v>
      </c>
      <c r="B24" s="16" t="s">
        <v>32</v>
      </c>
      <c r="C24" s="16" t="s">
        <v>32</v>
      </c>
      <c r="D24" s="16" t="s">
        <v>32</v>
      </c>
      <c r="E24" s="16">
        <f t="shared" ref="E24:G24" si="0">SUM(E14:E23)</f>
        <v>78</v>
      </c>
      <c r="F24" s="16">
        <f t="shared" si="0"/>
        <v>45</v>
      </c>
      <c r="G24" s="16">
        <f t="shared" si="0"/>
        <v>0</v>
      </c>
      <c r="H24" s="17">
        <f>SUM(F24:G24)/E24</f>
        <v>0.57692307692307687</v>
      </c>
      <c r="I24" s="16">
        <f>(E24-SUM(F24:G24))-K24</f>
        <v>33</v>
      </c>
      <c r="J24" s="17">
        <f>I24/E24</f>
        <v>0.42307692307692307</v>
      </c>
      <c r="K24" s="16">
        <f>SUM(K14:K23)</f>
        <v>0</v>
      </c>
      <c r="L24" s="17">
        <f>K24/E24</f>
        <v>0</v>
      </c>
      <c r="M24" s="16">
        <f t="shared" ref="M24:N24" si="1">AVERAGE(M14:M23)</f>
        <v>55.906666666666666</v>
      </c>
      <c r="N24" s="18">
        <f t="shared" si="1"/>
        <v>0.63519999999999988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0" customHeight="1" x14ac:dyDescent="0.25">
      <c r="A26" s="41" t="s">
        <v>38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42" t="s">
        <v>39</v>
      </c>
      <c r="C29" s="24"/>
      <c r="D29" s="24"/>
      <c r="E29" s="1"/>
      <c r="F29" s="1"/>
      <c r="G29" s="25" t="s">
        <v>40</v>
      </c>
      <c r="H29" s="24"/>
      <c r="I29" s="24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2.25" customHeight="1" x14ac:dyDescent="0.25">
      <c r="A30" s="1"/>
      <c r="B30" s="43"/>
      <c r="C30" s="28"/>
      <c r="D30" s="28"/>
      <c r="E30" s="1"/>
      <c r="F30" s="1"/>
      <c r="G30" s="29"/>
      <c r="H30" s="28"/>
      <c r="I30" s="28"/>
      <c r="J30" s="2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hidden="1" customHeight="1" x14ac:dyDescent="0.25">
      <c r="A31" s="44" t="s">
        <v>41</v>
      </c>
      <c r="B31" s="24"/>
      <c r="C31" s="8"/>
      <c r="D31" s="1"/>
      <c r="E31" s="44"/>
      <c r="F31" s="24"/>
      <c r="G31" s="24"/>
      <c r="H31" s="2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hidden="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" customHeight="1" x14ac:dyDescent="0.25">
      <c r="A33" s="1"/>
      <c r="B33" s="40" t="str">
        <f>B10</f>
        <v>MCIQ. INDRA DE LA O ORTIZ</v>
      </c>
      <c r="C33" s="24"/>
      <c r="D33" s="24"/>
      <c r="E33" s="20"/>
      <c r="F33" s="20"/>
      <c r="G33" s="40"/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3:D33"/>
    <mergeCell ref="G33:J33"/>
    <mergeCell ref="A26:N26"/>
    <mergeCell ref="B29:D29"/>
    <mergeCell ref="G29:J29"/>
    <mergeCell ref="B30:D30"/>
    <mergeCell ref="G30:J30"/>
    <mergeCell ref="A31:B31"/>
    <mergeCell ref="E31:H31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selection activeCell="B16" sqref="B16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4</v>
      </c>
      <c r="C8" s="28"/>
      <c r="D8" s="6" t="s">
        <v>7</v>
      </c>
      <c r="E8" s="5">
        <f>'1'!E8</f>
        <v>3</v>
      </c>
      <c r="G8" s="4" t="s">
        <v>8</v>
      </c>
      <c r="H8" s="5">
        <f>'1'!H8</f>
        <v>2</v>
      </c>
      <c r="I8" s="36" t="s">
        <v>9</v>
      </c>
      <c r="J8" s="24"/>
      <c r="K8" s="24"/>
      <c r="L8" s="29" t="str">
        <f>'1'!L8</f>
        <v>FEBRERO-JUNIO 2025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11</v>
      </c>
      <c r="B10" s="29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13</v>
      </c>
      <c r="B12" s="39" t="s">
        <v>14</v>
      </c>
      <c r="C12" s="39" t="s">
        <v>15</v>
      </c>
      <c r="D12" s="32" t="s">
        <v>16</v>
      </c>
      <c r="E12" s="32" t="s">
        <v>17</v>
      </c>
      <c r="F12" s="30" t="s">
        <v>18</v>
      </c>
      <c r="G12" s="31"/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23</v>
      </c>
      <c r="M12" s="32" t="s">
        <v>24</v>
      </c>
      <c r="N12" s="34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3"/>
      <c r="C13" s="33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QUÍMICA</v>
      </c>
      <c r="B14" s="11">
        <v>3</v>
      </c>
      <c r="C14" s="11" t="s">
        <v>30</v>
      </c>
      <c r="D14" s="11" t="s">
        <v>31</v>
      </c>
      <c r="E14" s="11">
        <v>27</v>
      </c>
      <c r="F14" s="11">
        <v>18</v>
      </c>
      <c r="G14" s="11" t="s">
        <v>32</v>
      </c>
      <c r="H14" s="12" t="s">
        <v>32</v>
      </c>
      <c r="I14" s="11">
        <v>9</v>
      </c>
      <c r="J14" s="12" t="s">
        <v>32</v>
      </c>
      <c r="K14" s="11">
        <v>0</v>
      </c>
      <c r="L14" s="12">
        <v>0</v>
      </c>
      <c r="M14" s="11">
        <v>61</v>
      </c>
      <c r="N14" s="14">
        <v>0.7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1" t="str">
        <f>'1'!A15</f>
        <v>QUÍMICA</v>
      </c>
      <c r="B15" s="11">
        <v>3</v>
      </c>
      <c r="C15" s="11" t="s">
        <v>33</v>
      </c>
      <c r="D15" s="11" t="s">
        <v>31</v>
      </c>
      <c r="E15" s="11">
        <v>17</v>
      </c>
      <c r="F15" s="11">
        <v>8</v>
      </c>
      <c r="G15" s="11"/>
      <c r="H15" s="12" t="s">
        <v>32</v>
      </c>
      <c r="I15" s="11">
        <v>9</v>
      </c>
      <c r="J15" s="12" t="s">
        <v>32</v>
      </c>
      <c r="K15" s="11">
        <v>0</v>
      </c>
      <c r="L15" s="12">
        <v>0</v>
      </c>
      <c r="M15" s="11">
        <v>53</v>
      </c>
      <c r="N15" s="14">
        <v>0.58799999999999997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">
        <v>48</v>
      </c>
      <c r="B16" s="11">
        <v>3</v>
      </c>
      <c r="C16" s="11" t="s">
        <v>35</v>
      </c>
      <c r="D16" s="11" t="s">
        <v>44</v>
      </c>
      <c r="E16" s="11">
        <v>34</v>
      </c>
      <c r="F16" s="11">
        <v>19</v>
      </c>
      <c r="G16" s="11" t="s">
        <v>32</v>
      </c>
      <c r="H16" s="12" t="s">
        <v>32</v>
      </c>
      <c r="I16" s="11">
        <v>15</v>
      </c>
      <c r="J16" s="12" t="s">
        <v>32</v>
      </c>
      <c r="K16" s="11">
        <v>0</v>
      </c>
      <c r="L16" s="12">
        <v>0</v>
      </c>
      <c r="M16" s="11">
        <v>54</v>
      </c>
      <c r="N16" s="14">
        <v>0.61760000000000004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4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4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4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4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4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4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37</v>
      </c>
      <c r="B28" s="16" t="s">
        <v>32</v>
      </c>
      <c r="C28" s="16" t="s">
        <v>32</v>
      </c>
      <c r="D28" s="16" t="s">
        <v>32</v>
      </c>
      <c r="E28" s="16">
        <f t="shared" ref="E28:G28" si="0">SUM(E14:E27)</f>
        <v>78</v>
      </c>
      <c r="F28" s="16">
        <f t="shared" si="0"/>
        <v>45</v>
      </c>
      <c r="G28" s="16">
        <f t="shared" si="0"/>
        <v>0</v>
      </c>
      <c r="H28" s="17">
        <f>SUM(F28:G28)/E28</f>
        <v>0.57692307692307687</v>
      </c>
      <c r="I28" s="16">
        <f>(E28-SUM(F28:G28))-K28</f>
        <v>33</v>
      </c>
      <c r="J28" s="17">
        <f>I28/E28</f>
        <v>0.42307692307692307</v>
      </c>
      <c r="K28" s="16">
        <f>SUM(K14:K27)</f>
        <v>0</v>
      </c>
      <c r="L28" s="17">
        <f>K28/E28</f>
        <v>0</v>
      </c>
      <c r="M28" s="16">
        <f t="shared" ref="M28:N28" si="1">AVERAGE(M14:M27)</f>
        <v>56</v>
      </c>
      <c r="N28" s="18">
        <f t="shared" si="1"/>
        <v>0.63519999999999988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1" t="s">
        <v>38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2" t="s">
        <v>39</v>
      </c>
      <c r="C33" s="24"/>
      <c r="D33" s="24"/>
      <c r="E33" s="1"/>
      <c r="F33" s="1"/>
      <c r="G33" s="25" t="s">
        <v>40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3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4" t="s">
        <v>41</v>
      </c>
      <c r="B35" s="24"/>
      <c r="C35" s="8"/>
      <c r="D35" s="1"/>
      <c r="E35" s="44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0" t="str">
        <f>B10</f>
        <v>MCIQ. INDRA DE LA O ORTIZ</v>
      </c>
      <c r="C37" s="24"/>
      <c r="D37" s="24"/>
      <c r="E37" s="20"/>
      <c r="F37" s="20"/>
      <c r="G37" s="40" t="s">
        <v>45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abSelected="1" workbookViewId="0">
      <selection activeCell="B1" sqref="B1:N1"/>
    </sheetView>
  </sheetViews>
  <sheetFormatPr baseColWidth="10" defaultColWidth="14.42578125" defaultRowHeight="15" customHeight="1" x14ac:dyDescent="0.25"/>
  <cols>
    <col min="1" max="1" width="38.5703125" customWidth="1"/>
    <col min="2" max="2" width="6.5703125" customWidth="1"/>
    <col min="3" max="3" width="5.5703125" customWidth="1"/>
    <col min="4" max="4" width="21.85546875" customWidth="1"/>
    <col min="5" max="5" width="9.42578125" customWidth="1"/>
    <col min="6" max="7" width="7.5703125" customWidth="1"/>
    <col min="8" max="8" width="8.7109375" customWidth="1"/>
    <col min="9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7" t="s">
        <v>46</v>
      </c>
      <c r="F6" s="28"/>
      <c r="G6" s="28"/>
      <c r="H6" s="28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 t="s">
        <v>47</v>
      </c>
      <c r="C8" s="28"/>
      <c r="D8" s="6" t="s">
        <v>7</v>
      </c>
      <c r="E8" s="5">
        <f>'1'!E8</f>
        <v>3</v>
      </c>
      <c r="G8" s="4" t="s">
        <v>8</v>
      </c>
      <c r="H8" s="5">
        <f>'1'!H8</f>
        <v>2</v>
      </c>
      <c r="I8" s="36" t="s">
        <v>9</v>
      </c>
      <c r="J8" s="24"/>
      <c r="K8" s="24"/>
      <c r="L8" s="29" t="str">
        <f>'1'!L8</f>
        <v>FEBRERO-JUNIO 2025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11</v>
      </c>
      <c r="B10" s="29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13</v>
      </c>
      <c r="B12" s="39" t="s">
        <v>14</v>
      </c>
      <c r="C12" s="39" t="s">
        <v>15</v>
      </c>
      <c r="D12" s="32" t="s">
        <v>16</v>
      </c>
      <c r="E12" s="32" t="s">
        <v>17</v>
      </c>
      <c r="F12" s="30" t="s">
        <v>18</v>
      </c>
      <c r="G12" s="31"/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23</v>
      </c>
      <c r="M12" s="32" t="s">
        <v>24</v>
      </c>
      <c r="N12" s="34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3"/>
      <c r="C13" s="33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QUÍMICA</v>
      </c>
      <c r="B14" s="22" t="s">
        <v>49</v>
      </c>
      <c r="C14" s="11" t="str">
        <f>'1'!C14</f>
        <v>204 A</v>
      </c>
      <c r="D14" s="11" t="str">
        <f>'1'!D14</f>
        <v>ISIC</v>
      </c>
      <c r="E14" s="11">
        <f>'1'!E14</f>
        <v>27</v>
      </c>
      <c r="F14" s="11">
        <v>0</v>
      </c>
      <c r="G14" s="11">
        <v>19</v>
      </c>
      <c r="H14" s="12">
        <v>0.95</v>
      </c>
      <c r="I14" s="11">
        <f t="shared" ref="I14:I15" si="0">(E14-SUM(F14:G14))-K14</f>
        <v>8</v>
      </c>
      <c r="J14" s="12">
        <f t="shared" ref="J14:J15" si="1">I14/E14</f>
        <v>0.29629629629629628</v>
      </c>
      <c r="K14" s="11">
        <v>0</v>
      </c>
      <c r="L14" s="12">
        <f t="shared" ref="L14:L15" si="2">K14/E14</f>
        <v>0</v>
      </c>
      <c r="M14" s="11">
        <v>58</v>
      </c>
      <c r="N14" s="14">
        <v>0.63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1" t="str">
        <f>'1'!A15</f>
        <v>QUÍMICA</v>
      </c>
      <c r="B15" s="11" t="s">
        <v>49</v>
      </c>
      <c r="C15" s="11" t="str">
        <f>'1'!C15</f>
        <v>204 B</v>
      </c>
      <c r="D15" s="11" t="str">
        <f>'1'!D15</f>
        <v>ISIC</v>
      </c>
      <c r="E15" s="11">
        <f>'1'!E15</f>
        <v>17</v>
      </c>
      <c r="F15" s="11">
        <v>0</v>
      </c>
      <c r="G15" s="11">
        <v>10</v>
      </c>
      <c r="H15" s="12">
        <f>F15/E15</f>
        <v>0</v>
      </c>
      <c r="I15" s="11">
        <f t="shared" si="0"/>
        <v>7</v>
      </c>
      <c r="J15" s="12">
        <f t="shared" si="1"/>
        <v>0.41176470588235292</v>
      </c>
      <c r="K15" s="11">
        <v>0</v>
      </c>
      <c r="L15" s="12">
        <f t="shared" si="2"/>
        <v>0</v>
      </c>
      <c r="M15" s="11">
        <v>54</v>
      </c>
      <c r="N15" s="14">
        <v>0.59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">
        <v>48</v>
      </c>
      <c r="B16" s="11" t="s">
        <v>49</v>
      </c>
      <c r="C16" s="11" t="s">
        <v>50</v>
      </c>
      <c r="D16" s="11" t="s">
        <v>36</v>
      </c>
      <c r="E16" s="11">
        <v>34</v>
      </c>
      <c r="F16" s="11">
        <v>0</v>
      </c>
      <c r="G16" s="11">
        <v>25</v>
      </c>
      <c r="H16" s="12">
        <v>0.74</v>
      </c>
      <c r="I16" s="11">
        <v>9</v>
      </c>
      <c r="J16" s="12">
        <v>0.26</v>
      </c>
      <c r="K16" s="11">
        <v>0</v>
      </c>
      <c r="L16" s="12">
        <v>0</v>
      </c>
      <c r="M16" s="11">
        <v>67</v>
      </c>
      <c r="N16" s="14">
        <v>0.74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5" t="s">
        <v>37</v>
      </c>
      <c r="B21" s="16" t="s">
        <v>32</v>
      </c>
      <c r="C21" s="16" t="s">
        <v>32</v>
      </c>
      <c r="D21" s="16" t="s">
        <v>32</v>
      </c>
      <c r="E21" s="16">
        <f t="shared" ref="E21:G21" si="3">SUM(E14:E20)</f>
        <v>78</v>
      </c>
      <c r="F21" s="16">
        <f t="shared" si="3"/>
        <v>0</v>
      </c>
      <c r="G21" s="16">
        <f t="shared" si="3"/>
        <v>54</v>
      </c>
      <c r="H21" s="17">
        <f>SUM(F21:G21)/E21</f>
        <v>0.69230769230769229</v>
      </c>
      <c r="I21" s="16">
        <f>(E21-SUM(F21:G21))-K21</f>
        <v>24</v>
      </c>
      <c r="J21" s="17">
        <f>I21/E21</f>
        <v>0.30769230769230771</v>
      </c>
      <c r="K21" s="16">
        <f>SUM(K14:K20)</f>
        <v>0</v>
      </c>
      <c r="L21" s="17">
        <f>K21/E21</f>
        <v>0</v>
      </c>
      <c r="M21" s="16">
        <f t="shared" ref="M21:N21" si="4">AVERAGE(M14:M20)</f>
        <v>59.666666666666664</v>
      </c>
      <c r="N21" s="18">
        <f t="shared" si="4"/>
        <v>0.65333333333333332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0" customHeight="1" x14ac:dyDescent="0.25">
      <c r="A23" s="41" t="s">
        <v>38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42" t="s">
        <v>39</v>
      </c>
      <c r="C26" s="24"/>
      <c r="D26" s="24"/>
      <c r="E26" s="1"/>
      <c r="F26" s="1"/>
      <c r="G26" s="25" t="s">
        <v>40</v>
      </c>
      <c r="H26" s="24"/>
      <c r="I26" s="24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2.25" customHeight="1" x14ac:dyDescent="0.25">
      <c r="A27" s="1"/>
      <c r="B27" s="43"/>
      <c r="C27" s="28"/>
      <c r="D27" s="28"/>
      <c r="E27" s="1"/>
      <c r="F27" s="1"/>
      <c r="G27" s="29"/>
      <c r="H27" s="28"/>
      <c r="I27" s="28"/>
      <c r="J27" s="2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hidden="1" customHeight="1" x14ac:dyDescent="0.25">
      <c r="A28" s="44" t="s">
        <v>41</v>
      </c>
      <c r="B28" s="24"/>
      <c r="C28" s="8"/>
      <c r="D28" s="1"/>
      <c r="E28" s="44"/>
      <c r="F28" s="24"/>
      <c r="G28" s="24"/>
      <c r="H28" s="2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hidden="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5" customHeight="1" x14ac:dyDescent="0.25">
      <c r="A30" s="1"/>
      <c r="B30" s="40" t="str">
        <f>B10</f>
        <v>MCIQ. INDRA DE LA O ORTIZ</v>
      </c>
      <c r="C30" s="24"/>
      <c r="D30" s="24"/>
      <c r="E30" s="20"/>
      <c r="F30" s="20"/>
      <c r="G30" s="40"/>
      <c r="H30" s="24"/>
      <c r="I30" s="24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0:D30"/>
    <mergeCell ref="G30:J30"/>
    <mergeCell ref="A23:N23"/>
    <mergeCell ref="B26:D26"/>
    <mergeCell ref="G26:J26"/>
    <mergeCell ref="B27:D27"/>
    <mergeCell ref="G27:J27"/>
    <mergeCell ref="A28:B28"/>
    <mergeCell ref="E28:H28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INDRA DE LA O ORTIZ</cp:lastModifiedBy>
  <dcterms:created xsi:type="dcterms:W3CDTF">2025-06-13T19:31:20Z</dcterms:created>
  <dcterms:modified xsi:type="dcterms:W3CDTF">2025-06-13T20:49:23Z</dcterms:modified>
</cp:coreProperties>
</file>