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\"/>
    </mc:Choice>
  </mc:AlternateContent>
  <xr:revisionPtr revIDLastSave="0" documentId="13_ncr:1_{53788749-43C7-490C-B1F6-2F092E5208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 607 B" sheetId="1" r:id="rId1"/>
    <sheet name="ASSO 607 A" sheetId="3" r:id="rId2"/>
    <sheet name="PDN 807 B" sheetId="4" r:id="rId3"/>
    <sheet name="DPIE 807 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L23" i="6" l="1"/>
  <c r="L24" i="6"/>
  <c r="L25" i="6"/>
  <c r="L26" i="6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0" i="3"/>
  <c r="L41" i="3"/>
  <c r="L42" i="3"/>
  <c r="L43" i="3"/>
  <c r="L44" i="3"/>
  <c r="L45" i="3"/>
  <c r="O8" i="6" l="1"/>
  <c r="O9" i="5"/>
  <c r="P9" i="4"/>
  <c r="N9" i="3"/>
  <c r="L39" i="3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8" i="4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K57" i="3" l="1"/>
  <c r="K58" i="3"/>
  <c r="F44" i="6"/>
  <c r="F43" i="6"/>
  <c r="E43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44" i="6"/>
  <c r="K43" i="6"/>
  <c r="H43" i="6"/>
  <c r="I44" i="6"/>
  <c r="I43" i="6"/>
  <c r="J43" i="6"/>
  <c r="G44" i="6"/>
  <c r="G43" i="6"/>
  <c r="E44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42" i="6"/>
  <c r="H44" i="6"/>
  <c r="J44" i="6"/>
  <c r="L40" i="6"/>
  <c r="L41" i="6"/>
  <c r="L54" i="5"/>
  <c r="L55" i="5"/>
  <c r="E58" i="4"/>
  <c r="L54" i="4"/>
  <c r="L55" i="4"/>
  <c r="L58" i="4" s="1"/>
  <c r="L54" i="3"/>
  <c r="L55" i="3"/>
  <c r="F48" i="1"/>
  <c r="G48" i="1"/>
  <c r="H48" i="1"/>
  <c r="I48" i="1"/>
  <c r="J48" i="1"/>
  <c r="K48" i="1"/>
  <c r="E48" i="1"/>
  <c r="L45" i="1"/>
  <c r="F47" i="1"/>
  <c r="G47" i="1"/>
  <c r="H47" i="1"/>
  <c r="I47" i="1"/>
  <c r="J47" i="1"/>
  <c r="K47" i="1"/>
  <c r="F46" i="1"/>
  <c r="G46" i="1"/>
  <c r="H46" i="1"/>
  <c r="I46" i="1"/>
  <c r="J46" i="1"/>
  <c r="K46" i="1"/>
  <c r="E47" i="1"/>
  <c r="E46" i="1"/>
  <c r="L58" i="5" l="1"/>
  <c r="L57" i="5"/>
  <c r="L57" i="4"/>
  <c r="L58" i="3"/>
  <c r="L57" i="3"/>
  <c r="L43" i="6"/>
  <c r="L44" i="6"/>
  <c r="L41" i="1"/>
  <c r="L42" i="1"/>
  <c r="L43" i="1"/>
  <c r="L44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0" i="1"/>
  <c r="L11" i="1"/>
  <c r="L12" i="1"/>
  <c r="L13" i="1"/>
  <c r="L14" i="1"/>
  <c r="L15" i="1"/>
  <c r="L16" i="1"/>
  <c r="L17" i="1"/>
  <c r="L18" i="1"/>
  <c r="L19" i="1"/>
  <c r="L20" i="1"/>
  <c r="L9" i="1"/>
  <c r="F50" i="1"/>
  <c r="G50" i="1"/>
  <c r="H50" i="1"/>
  <c r="I50" i="1"/>
  <c r="J50" i="1"/>
  <c r="K50" i="1"/>
  <c r="F49" i="1"/>
  <c r="G49" i="1"/>
  <c r="H49" i="1"/>
  <c r="I49" i="1"/>
  <c r="J49" i="1"/>
  <c r="K49" i="1"/>
  <c r="E50" i="1"/>
  <c r="E49" i="1"/>
  <c r="L48" i="1" l="1"/>
  <c r="L47" i="1"/>
  <c r="L46" i="1"/>
  <c r="L50" i="1" l="1"/>
  <c r="L49" i="1"/>
</calcChain>
</file>

<file path=xl/sharedStrings.xml><?xml version="1.0" encoding="utf-8"?>
<sst xmlns="http://schemas.openxmlformats.org/spreadsheetml/2006/main" count="321" uniqueCount="246">
  <si>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</si>
  <si>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</si>
  <si>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</si>
  <si>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</si>
  <si>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</si>
  <si>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</si>
  <si>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</si>
  <si>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</si>
  <si>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</si>
  <si>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</si>
  <si>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</si>
  <si>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</si>
  <si>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</si>
  <si>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</si>
  <si>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</si>
  <si>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</si>
  <si>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</si>
  <si>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MARTINEZ ASCAÑO KENIA MARIA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</si>
  <si>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</si>
  <si>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</si>
  <si>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</si>
  <si>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</si>
  <si>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</si>
  <si>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CHIGO REYES DAVID</t>
  </si>
  <si>
    <t>IXTEPAN BUSTAMANTE JORGE LUIS</t>
  </si>
  <si>
    <t>PASCUAL MIXTEGA IRAIS YAMILET</t>
  </si>
  <si>
    <t>PRETELIN FONSECA JOSE GUILLERMO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</si>
  <si>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</si>
  <si>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</si>
  <si>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</si>
  <si>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</si>
  <si>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</si>
  <si>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</si>
  <si>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</si>
  <si>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</si>
  <si>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</si>
  <si>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</si>
  <si>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</si>
  <si>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</si>
  <si>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</si>
  <si>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</si>
  <si>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</si>
  <si>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</si>
  <si>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</si>
  <si>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</si>
  <si>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</si>
  <si>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</si>
  <si>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</si>
  <si>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</si>
  <si>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</si>
  <si>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</si>
  <si>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</si>
  <si>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</si>
  <si>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</si>
  <si>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</si>
  <si>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</si>
  <si>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</si>
  <si>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</si>
  <si>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</si>
  <si>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</si>
  <si>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</si>
  <si>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</si>
  <si>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</si>
  <si>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</si>
  <si>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</si>
  <si>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</si>
  <si>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</si>
  <si>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</si>
  <si>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</si>
  <si>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</si>
  <si>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</si>
  <si>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</si>
  <si>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</si>
  <si>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</si>
  <si>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</si>
  <si>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</si>
  <si>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</si>
  <si>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</si>
  <si>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</si>
  <si>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</si>
  <si>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231U0629</t>
  </si>
  <si>
    <t>231U0281</t>
  </si>
  <si>
    <t>LINARES BELTRAN BELINDA</t>
  </si>
  <si>
    <t>221U0415</t>
  </si>
  <si>
    <t>ARRES XOLO ARLETTE DEL CARMEN</t>
  </si>
  <si>
    <t>221U0420</t>
  </si>
  <si>
    <t>231U0280</t>
  </si>
  <si>
    <t>MOTO COBAXIN JORGE FRANCISCO</t>
  </si>
  <si>
    <t>MUÑOZ DELGADO DANNA ELIDETH</t>
  </si>
  <si>
    <t>201U0182</t>
  </si>
  <si>
    <t>FEBRERO-JUNIO 2025</t>
  </si>
  <si>
    <t>SISTEMAS DE INFORMACION DE MERCADOTECNIA</t>
  </si>
  <si>
    <t>221U0410</t>
  </si>
  <si>
    <t>ABRAJAN PEREZ EMELY</t>
  </si>
  <si>
    <t>221U0411</t>
  </si>
  <si>
    <t>ALARCON XALA JHOANA SAMANTHA</t>
  </si>
  <si>
    <t xml:space="preserve">221U0414 </t>
  </si>
  <si>
    <t>ARANGUTE PIO LUZ CLARA</t>
  </si>
  <si>
    <t xml:space="preserve">221U0417 </t>
  </si>
  <si>
    <t>BAPO COTO SALVADOR DE JESÚS</t>
  </si>
  <si>
    <t xml:space="preserve">221U0419 </t>
  </si>
  <si>
    <t>BAXIN FISCAL ADAIR</t>
  </si>
  <si>
    <t xml:space="preserve">221U0425 </t>
  </si>
  <si>
    <t>CAGAL MORENO LESLI JOQUEBET</t>
  </si>
  <si>
    <t xml:space="preserve">221U0427 </t>
  </si>
  <si>
    <t>CAIXBA SINACA EUNICE</t>
  </si>
  <si>
    <t xml:space="preserve">221U0488 </t>
  </si>
  <si>
    <t>CANO TORRES NANCY PAOLA</t>
  </si>
  <si>
    <t xml:space="preserve">221U0428 </t>
  </si>
  <si>
    <t>CARDOZA QUINO HUGO ERNESTO</t>
  </si>
  <si>
    <t xml:space="preserve">221U0435 </t>
  </si>
  <si>
    <t>CONCHI CRUZ JOSELIN GUADALUPE</t>
  </si>
  <si>
    <t xml:space="preserve">221U0437 </t>
  </si>
  <si>
    <t>CONTRERAS PAXTIAN MAYTE</t>
  </si>
  <si>
    <t xml:space="preserve">221U0438 </t>
  </si>
  <si>
    <t>CONTRERAS VELASCO BRENDA SARAHI</t>
  </si>
  <si>
    <t xml:space="preserve">221U0441 </t>
  </si>
  <si>
    <t>DIAZ OY DIEGO MANUEL</t>
  </si>
  <si>
    <t xml:space="preserve">221U0442 </t>
  </si>
  <si>
    <t>DOMÍNGUEZ CRUZ MARELIT</t>
  </si>
  <si>
    <t xml:space="preserve">221U0443 </t>
  </si>
  <si>
    <t>ESCOBAR ESCOBAR LUIS RODOLFO</t>
  </si>
  <si>
    <t xml:space="preserve">221U0444 </t>
  </si>
  <si>
    <t>ESCRIBANO GRACIA EVELIN NAYELI</t>
  </si>
  <si>
    <t xml:space="preserve">221U0445 </t>
  </si>
  <si>
    <t>GAPI ASCANIO AZALIA ANEYRA</t>
  </si>
  <si>
    <t>221U0446</t>
  </si>
  <si>
    <t>GARCIA FONSECA SHANIA PATRICIA</t>
  </si>
  <si>
    <t xml:space="preserve">221U0447 </t>
  </si>
  <si>
    <t>GARCIA RUEDA DEREK ALEJANDRO</t>
  </si>
  <si>
    <t xml:space="preserve">221U0448 </t>
  </si>
  <si>
    <t>GAYTÁN DELGADO FÁTIMA ISABEL</t>
  </si>
  <si>
    <t xml:space="preserve">231U0298 </t>
  </si>
  <si>
    <t xml:space="preserve">221U0458 </t>
  </si>
  <si>
    <t xml:space="preserve">231U0310 </t>
  </si>
  <si>
    <t xml:space="preserve">221U0229 </t>
  </si>
  <si>
    <t xml:space="preserve">221U0570 </t>
  </si>
  <si>
    <t>RAMIREZ PEREZ ANGEL GABRIEL</t>
  </si>
  <si>
    <t xml:space="preserve">221U0476 </t>
  </si>
  <si>
    <t>TRICHE HIPOLITO CITLALI</t>
  </si>
  <si>
    <t xml:space="preserve">221U0478 </t>
  </si>
  <si>
    <t>USCANGA CERBANTES MARIELA</t>
  </si>
  <si>
    <t xml:space="preserve">221U0481 </t>
  </si>
  <si>
    <t>VELASCO MAULEÓN ALESSANDRO ABISAID</t>
  </si>
  <si>
    <t xml:space="preserve">221U0484 </t>
  </si>
  <si>
    <t>VILLALOBOS PUCHETA ARIEL MICHELL</t>
  </si>
  <si>
    <t>221U0485</t>
  </si>
  <si>
    <t>XOLIO PELAYO DARINA</t>
  </si>
  <si>
    <t xml:space="preserve"> 221U0487 </t>
  </si>
  <si>
    <t>ZAPO SANTIAGO ROBERTO</t>
  </si>
  <si>
    <t>ADMINISTRACION DE LA SALUD Y SEGURIDAD OCUPACIONAL</t>
  </si>
  <si>
    <t>FEBRERO JUNIO 2025</t>
  </si>
  <si>
    <t>607 B</t>
  </si>
  <si>
    <t>607 A</t>
  </si>
  <si>
    <t xml:space="preserve">PLAN DE NEFOCIOS </t>
  </si>
  <si>
    <t>807 B</t>
  </si>
  <si>
    <t>CAPORAL FIGAROLA EDGAR DE JESUS</t>
  </si>
  <si>
    <t>CARVAJAL BAPO YOALI ESPERANZA</t>
  </si>
  <si>
    <t>CHIPOL MESCOBAR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</si>
  <si>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</si>
  <si>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</si>
  <si>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</si>
  <si>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</si>
  <si>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</si>
  <si>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SALAZAR KARLA PATRICIA</t>
  </si>
  <si>
    <t>QUINO AYALA PERLA ITZEL</t>
  </si>
  <si>
    <t>RIVERA CHAGALA ITZEL</t>
  </si>
  <si>
    <t>SAN JUAN RAMOS JASON</t>
  </si>
  <si>
    <t>XOLO XOLO MIRIAM</t>
  </si>
  <si>
    <t>ZETINA MONDRAGON JOSE ANTONIO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</si>
  <si>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</si>
  <si>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</si>
  <si>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</si>
  <si>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</si>
  <si>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</si>
  <si>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</si>
  <si>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</si>
  <si>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</si>
  <si>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</si>
  <si>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</si>
  <si>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</si>
  <si>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</si>
  <si>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</si>
  <si>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</si>
  <si>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</si>
  <si>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</si>
  <si>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</si>
  <si>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</si>
  <si>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</si>
  <si>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</si>
  <si>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</si>
  <si>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</si>
  <si>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</si>
  <si>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</si>
  <si>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</si>
  <si>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</si>
  <si>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</si>
  <si>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</si>
  <si>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</si>
  <si>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</si>
  <si>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</si>
  <si>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</si>
  <si>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</si>
  <si>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</si>
  <si>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</si>
  <si>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</si>
  <si>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</si>
  <si>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</si>
  <si>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</si>
  <si>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</si>
  <si>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</si>
  <si>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</si>
  <si>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</si>
  <si>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</si>
  <si>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 xml:space="preserve">807-A </t>
  </si>
  <si>
    <t>DESARROLLO DE PROYECTOS DE INNOVACIÓN EMPRESARIAL</t>
  </si>
  <si>
    <t xml:space="preserve">231U0265 </t>
  </si>
  <si>
    <t>ALCUDIA BERNAL FATIMA</t>
  </si>
  <si>
    <t>231U0267</t>
  </si>
  <si>
    <t xml:space="preserve"> APARICIO CRUZ CELESTE YAMILET</t>
  </si>
  <si>
    <t>231U0273</t>
  </si>
  <si>
    <t>CAMPOS ALVAREZ ANA LIZBETH</t>
  </si>
  <si>
    <t>231U0667</t>
  </si>
  <si>
    <t>CASTILLO MONTALVO FERNANDA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</si>
  <si>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</si>
  <si>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</si>
  <si>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</si>
  <si>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</si>
  <si>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</si>
  <si>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</si>
  <si>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</si>
  <si>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</si>
  <si>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231U0651</t>
  </si>
  <si>
    <t>PACHECO ANTEMATE HIROMI ISABEL</t>
  </si>
  <si>
    <t>231U0665</t>
  </si>
  <si>
    <t>PEREZ PEREYRA ANGEL DANIEL</t>
  </si>
  <si>
    <t>231U0320</t>
  </si>
  <si>
    <t xml:space="preserve"> 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</si>
  <si>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</si>
  <si>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</si>
  <si>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</si>
  <si>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</si>
  <si>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</si>
  <si>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</si>
  <si>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 xml:space="preserve">INGENIERIA ECONOMICA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</si>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</sst>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abSelected="1" zoomScale="55" zoomScaleNormal="55" workbookViewId="0">
      <selection activeCell="Q8" sqref="Q8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7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7">
      <c r="C4" t="s">
        <v>0</v>
      </c>
      <c r="D4" s="17" t="s">
        <v>91</v>
      </c>
      <c r="E4" s="49" t="s">
        <v>152</v>
      </c>
      <c r="F4" s="49"/>
      <c r="H4" t="s">
        <v>1</v>
      </c>
      <c r="I4" s="50">
        <v>45721</v>
      </c>
      <c r="J4" s="50"/>
    </row>
    <row r="5" spans="2:17" ht="6.75" customHeight="1">
      <c r="D5" s="5"/>
    </row>
    <row r="6" spans="2:17">
      <c r="C6" t="s">
        <v>2</v>
      </c>
      <c r="D6" s="18" t="s">
        <v>90</v>
      </c>
      <c r="E6" s="1"/>
      <c r="F6" s="53" t="s">
        <v>18</v>
      </c>
      <c r="G6" s="53"/>
      <c r="H6" s="53"/>
      <c r="I6" s="53"/>
      <c r="J6" s="53"/>
      <c r="K6" s="53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AVERAGE(E9:E35)</f>
        <v>89.111111111111114</v>
      </c>
      <c r="P8">
        <v>27</v>
      </c>
      <c r="Q8">
        <v>100</v>
      </c>
    </row>
    <row r="9" spans="2:17" ht="14.5" customHeight="1">
      <c r="B9" s="44">
        <v>1</v>
      </c>
      <c r="C9" s="45" t="s">
        <v>46</v>
      </c>
      <c r="D9" s="45" t="s">
        <v>28</v>
      </c>
      <c r="E9" s="57">
        <v>96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13.714285714285714</v>
      </c>
      <c r="P9">
        <v>22</v>
      </c>
      <c r="Q9">
        <f>Q8*P9/P8</f>
        <v>81.481481481481481</v>
      </c>
    </row>
    <row r="10" spans="2:17">
      <c r="B10" s="44">
        <v>2</v>
      </c>
      <c r="C10" s="45" t="s">
        <v>83</v>
      </c>
      <c r="D10" s="45" t="s">
        <v>84</v>
      </c>
      <c r="E10" s="57">
        <v>94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0" si="0">SUM(E10:K10)/7</f>
        <v>13.428571428571429</v>
      </c>
    </row>
    <row r="11" spans="2:17">
      <c r="B11" s="44">
        <v>3</v>
      </c>
      <c r="C11" s="45" t="s">
        <v>47</v>
      </c>
      <c r="D11" s="45" t="s">
        <v>29</v>
      </c>
      <c r="E11" s="57">
        <v>94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13.428571428571429</v>
      </c>
    </row>
    <row r="12" spans="2:17">
      <c r="B12" s="44">
        <v>4</v>
      </c>
      <c r="C12" s="45" t="s">
        <v>48</v>
      </c>
      <c r="D12" s="45" t="s">
        <v>30</v>
      </c>
      <c r="E12" s="57">
        <v>79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11.285714285714286</v>
      </c>
    </row>
    <row r="13" spans="2:17">
      <c r="B13" s="44">
        <v>5</v>
      </c>
      <c r="C13" s="45" t="s">
        <v>49</v>
      </c>
      <c r="D13" s="45" t="s">
        <v>31</v>
      </c>
      <c r="E13" s="57">
        <v>94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13.428571428571429</v>
      </c>
    </row>
    <row r="14" spans="2:17">
      <c r="B14" s="44">
        <v>6</v>
      </c>
      <c r="C14" s="45" t="s">
        <v>50</v>
      </c>
      <c r="D14" s="45" t="s">
        <v>32</v>
      </c>
      <c r="E14" s="57">
        <v>96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13.714285714285714</v>
      </c>
    </row>
    <row r="15" spans="2:17">
      <c r="B15" s="44">
        <v>7</v>
      </c>
      <c r="C15" s="45" t="s">
        <v>51</v>
      </c>
      <c r="D15" s="45" t="s">
        <v>19</v>
      </c>
      <c r="E15" s="57">
        <v>96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13.714285714285714</v>
      </c>
    </row>
    <row r="16" spans="2:17">
      <c r="B16" s="44">
        <v>8</v>
      </c>
      <c r="C16" s="45" t="s">
        <v>52</v>
      </c>
      <c r="D16" s="45" t="s">
        <v>23</v>
      </c>
      <c r="E16" s="57">
        <v>94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13.428571428571429</v>
      </c>
    </row>
    <row r="17" spans="2:17">
      <c r="B17" s="44">
        <v>9</v>
      </c>
      <c r="C17" s="45" t="s">
        <v>53</v>
      </c>
      <c r="D17" s="45" t="s">
        <v>20</v>
      </c>
      <c r="E17" s="57">
        <v>81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11.571428571428571</v>
      </c>
    </row>
    <row r="18" spans="2:17" ht="15.5" customHeight="1">
      <c r="B18" s="44">
        <v>10</v>
      </c>
      <c r="C18" s="45" t="s">
        <v>54</v>
      </c>
      <c r="D18" s="45" t="s">
        <v>33</v>
      </c>
      <c r="E18" s="57">
        <v>96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13.714285714285714</v>
      </c>
    </row>
    <row r="19" spans="2:17">
      <c r="B19" s="44">
        <v>11</v>
      </c>
      <c r="C19" s="45" t="s">
        <v>55</v>
      </c>
      <c r="D19" s="45" t="s">
        <v>34</v>
      </c>
      <c r="E19" s="57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7">
      <c r="B20" s="44">
        <v>12</v>
      </c>
      <c r="C20" s="45" t="s">
        <v>56</v>
      </c>
      <c r="D20" s="45" t="s">
        <v>35</v>
      </c>
      <c r="E20" s="57">
        <v>96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13.714285714285714</v>
      </c>
    </row>
    <row r="21" spans="2:17">
      <c r="B21" s="44">
        <v>13</v>
      </c>
      <c r="C21" s="45" t="s">
        <v>57</v>
      </c>
      <c r="D21" s="45" t="s">
        <v>36</v>
      </c>
      <c r="E21" s="57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0</v>
      </c>
    </row>
    <row r="22" spans="2:17">
      <c r="B22" s="44">
        <v>14</v>
      </c>
      <c r="C22" s="45" t="s">
        <v>58</v>
      </c>
      <c r="D22" s="45" t="s">
        <v>24</v>
      </c>
      <c r="E22" s="57">
        <v>98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</v>
      </c>
    </row>
    <row r="23" spans="2:17">
      <c r="B23" s="44">
        <v>15</v>
      </c>
      <c r="C23" s="45" t="s">
        <v>59</v>
      </c>
      <c r="D23" s="45" t="s">
        <v>21</v>
      </c>
      <c r="E23" s="57">
        <v>98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</v>
      </c>
    </row>
    <row r="24" spans="2:17">
      <c r="B24" s="44">
        <v>16</v>
      </c>
      <c r="C24" s="45" t="s">
        <v>60</v>
      </c>
      <c r="D24" s="45" t="s">
        <v>37</v>
      </c>
      <c r="E24" s="57">
        <v>98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</v>
      </c>
    </row>
    <row r="25" spans="2:17">
      <c r="B25" s="44">
        <v>17</v>
      </c>
      <c r="C25" s="45" t="s">
        <v>61</v>
      </c>
      <c r="D25" s="45" t="s">
        <v>38</v>
      </c>
      <c r="E25" s="57">
        <v>70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2:17">
      <c r="B26" s="44">
        <v>18</v>
      </c>
      <c r="C26" s="45" t="s">
        <v>62</v>
      </c>
      <c r="D26" s="45" t="s">
        <v>25</v>
      </c>
      <c r="E26" s="57">
        <v>92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13.142857142857142</v>
      </c>
    </row>
    <row r="27" spans="2:17">
      <c r="B27" s="44">
        <v>19</v>
      </c>
      <c r="C27" s="45" t="s">
        <v>63</v>
      </c>
      <c r="D27" s="45" t="s">
        <v>39</v>
      </c>
      <c r="E27" s="57">
        <v>96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13.714285714285714</v>
      </c>
    </row>
    <row r="28" spans="2:17">
      <c r="B28" s="44">
        <v>20</v>
      </c>
      <c r="C28" s="45" t="s">
        <v>64</v>
      </c>
      <c r="D28" s="45" t="s">
        <v>26</v>
      </c>
      <c r="E28" s="57">
        <v>70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10</v>
      </c>
    </row>
    <row r="29" spans="2:17">
      <c r="B29" s="44">
        <v>21</v>
      </c>
      <c r="C29" s="45" t="s">
        <v>65</v>
      </c>
      <c r="D29" s="45" t="s">
        <v>40</v>
      </c>
      <c r="E29" s="57">
        <v>94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13.428571428571429</v>
      </c>
    </row>
    <row r="30" spans="2:17">
      <c r="B30" s="44">
        <v>22</v>
      </c>
      <c r="C30" s="45" t="s">
        <v>66</v>
      </c>
      <c r="D30" s="45" t="s">
        <v>41</v>
      </c>
      <c r="E30" s="57">
        <v>98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14</v>
      </c>
    </row>
    <row r="31" spans="2:17">
      <c r="B31" s="44">
        <v>23</v>
      </c>
      <c r="C31" s="45" t="s">
        <v>67</v>
      </c>
      <c r="D31" s="45" t="s">
        <v>42</v>
      </c>
      <c r="E31" s="57">
        <v>94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13.428571428571429</v>
      </c>
    </row>
    <row r="32" spans="2:17">
      <c r="B32" s="44">
        <v>24</v>
      </c>
      <c r="C32" s="45" t="s">
        <v>68</v>
      </c>
      <c r="D32" s="45" t="s">
        <v>43</v>
      </c>
      <c r="E32" s="57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  <c r="Q32" s="41"/>
    </row>
    <row r="33" spans="2:12">
      <c r="B33" s="44">
        <v>25</v>
      </c>
      <c r="C33" s="45" t="s">
        <v>69</v>
      </c>
      <c r="D33" s="45" t="s">
        <v>44</v>
      </c>
      <c r="E33" s="57">
        <v>94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13.428571428571429</v>
      </c>
    </row>
    <row r="34" spans="2:12">
      <c r="B34" s="44">
        <v>26</v>
      </c>
      <c r="C34" s="45" t="s">
        <v>70</v>
      </c>
      <c r="D34" s="45" t="s">
        <v>45</v>
      </c>
      <c r="E34" s="57">
        <v>92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13.142857142857142</v>
      </c>
    </row>
    <row r="35" spans="2:12">
      <c r="B35" s="44">
        <v>27</v>
      </c>
      <c r="C35" s="45" t="s">
        <v>71</v>
      </c>
      <c r="D35" s="45" t="s">
        <v>22</v>
      </c>
      <c r="E35" s="57">
        <v>96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13.714285714285714</v>
      </c>
    </row>
    <row r="36" spans="2:12">
      <c r="B36" s="46"/>
      <c r="C36" s="6"/>
      <c r="D36" s="6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46"/>
      <c r="C37" s="7"/>
      <c r="D37" s="6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46"/>
      <c r="C38" s="7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46"/>
      <c r="C39" s="7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46"/>
      <c r="C40" s="7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6"/>
      <c r="C41" s="7"/>
      <c r="D41" s="6"/>
      <c r="E41" s="4"/>
      <c r="F41" s="4"/>
      <c r="G41" s="4"/>
      <c r="H41" s="4"/>
      <c r="I41" s="4"/>
      <c r="J41" s="4"/>
      <c r="K41" s="4"/>
      <c r="L41" s="9">
        <f t="shared" ref="L41:L45" si="1">SUM(E41:K41)/7</f>
        <v>0</v>
      </c>
    </row>
    <row r="42" spans="2:12">
      <c r="B42" s="46"/>
      <c r="C42" s="7"/>
      <c r="D42" s="6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>
      <c r="B43" s="46"/>
      <c r="C43" s="7"/>
      <c r="D43" s="6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>
      <c r="B44" s="46"/>
      <c r="C44" s="7"/>
      <c r="D44" s="6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>
      <c r="B45" s="6"/>
      <c r="C45" s="3"/>
      <c r="D45" s="19"/>
      <c r="E45" s="3"/>
      <c r="F45" s="3"/>
      <c r="G45" s="3"/>
      <c r="H45" s="3"/>
      <c r="I45" s="3"/>
      <c r="J45" s="3"/>
      <c r="K45" s="3"/>
      <c r="L45" s="9">
        <f t="shared" si="1"/>
        <v>0</v>
      </c>
    </row>
    <row r="46" spans="2:12">
      <c r="C46" s="51"/>
      <c r="D46" s="51"/>
      <c r="E46" s="10">
        <f>COUNTIF(E9:E45,"&gt;=70")</f>
        <v>26</v>
      </c>
      <c r="F46" s="10">
        <f>COUNTIF(F9:F45,"&gt;=70")</f>
        <v>0</v>
      </c>
      <c r="G46" s="10">
        <f>COUNTIF(G9:G45,"&gt;=70")</f>
        <v>0</v>
      </c>
      <c r="H46" s="10">
        <f>COUNTIF(H9:H45,"&gt;=70")</f>
        <v>0</v>
      </c>
      <c r="I46" s="10">
        <f>COUNTIF(I9:I45,"&gt;=70")</f>
        <v>0</v>
      </c>
      <c r="J46" s="10">
        <f>COUNTIF(J9:J45,"&gt;=70")</f>
        <v>0</v>
      </c>
      <c r="K46" s="10">
        <f>COUNTIF(K9:K45,"&gt;=70")</f>
        <v>0</v>
      </c>
      <c r="L46" s="14">
        <f>COUNTIF(L9:L40,"&gt;=70")</f>
        <v>0</v>
      </c>
    </row>
    <row r="47" spans="2:12">
      <c r="C47" s="51"/>
      <c r="D47" s="51"/>
      <c r="E47" s="11">
        <f>COUNTIF(E9:E45,"&lt;70")</f>
        <v>1</v>
      </c>
      <c r="F47" s="11">
        <f>COUNTIF(F9:F45,"&lt;70")</f>
        <v>27</v>
      </c>
      <c r="G47" s="11">
        <f>COUNTIF(G9:G45,"&lt;70")</f>
        <v>27</v>
      </c>
      <c r="H47" s="11">
        <f>COUNTIF(H9:H45,"&lt;70")</f>
        <v>27</v>
      </c>
      <c r="I47" s="11">
        <f>COUNTIF(I9:I45,"&lt;70")</f>
        <v>27</v>
      </c>
      <c r="J47" s="11">
        <f>COUNTIF(J9:J45,"&lt;70")</f>
        <v>27</v>
      </c>
      <c r="K47" s="11">
        <f>COUNTIF(K9:K45,"&lt;70")</f>
        <v>27</v>
      </c>
      <c r="L47" s="11">
        <f>COUNTIF(L9:L45,"&lt;70")</f>
        <v>37</v>
      </c>
    </row>
    <row r="48" spans="2:12">
      <c r="C48" s="51"/>
      <c r="D48" s="51"/>
      <c r="E48" s="11">
        <f>COUNT(E9:E45)</f>
        <v>27</v>
      </c>
      <c r="F48" s="11">
        <f>COUNT(F9:F45)</f>
        <v>27</v>
      </c>
      <c r="G48" s="11">
        <f>COUNT(G9:G45)</f>
        <v>27</v>
      </c>
      <c r="H48" s="11">
        <f>COUNT(H9:H45)</f>
        <v>27</v>
      </c>
      <c r="I48" s="11">
        <f>COUNT(I9:I45)</f>
        <v>27</v>
      </c>
      <c r="J48" s="11">
        <f>COUNT(J9:J45)</f>
        <v>27</v>
      </c>
      <c r="K48" s="11">
        <f>COUNT(K9:K45)</f>
        <v>27</v>
      </c>
      <c r="L48" s="11">
        <f>COUNT(L9:L45)</f>
        <v>37</v>
      </c>
    </row>
    <row r="49" spans="3:12">
      <c r="C49" s="51"/>
      <c r="D49" s="51"/>
      <c r="E49" s="12">
        <f>E46/E48</f>
        <v>0.96296296296296291</v>
      </c>
      <c r="F49" s="13">
        <f t="shared" ref="F49:L49" si="2">F46/F48</f>
        <v>0</v>
      </c>
      <c r="G49" s="13">
        <f t="shared" si="2"/>
        <v>0</v>
      </c>
      <c r="H49" s="13">
        <f t="shared" si="2"/>
        <v>0</v>
      </c>
      <c r="I49" s="13">
        <f t="shared" si="2"/>
        <v>0</v>
      </c>
      <c r="J49" s="13">
        <f t="shared" si="2"/>
        <v>0</v>
      </c>
      <c r="K49" s="13">
        <f t="shared" si="2"/>
        <v>0</v>
      </c>
      <c r="L49" s="13">
        <f t="shared" si="2"/>
        <v>0</v>
      </c>
    </row>
    <row r="50" spans="3:12">
      <c r="C50" s="51"/>
      <c r="D50" s="51"/>
      <c r="E50" s="12">
        <f>E47/E48</f>
        <v>3.7037037037037035E-2</v>
      </c>
      <c r="F50" s="12">
        <f t="shared" ref="F50:L50" si="3">F47/F48</f>
        <v>1</v>
      </c>
      <c r="G50" s="13">
        <f t="shared" si="3"/>
        <v>1</v>
      </c>
      <c r="H50" s="13">
        <f t="shared" si="3"/>
        <v>1</v>
      </c>
      <c r="I50" s="13">
        <f t="shared" si="3"/>
        <v>1</v>
      </c>
      <c r="J50" s="13">
        <f t="shared" si="3"/>
        <v>1</v>
      </c>
      <c r="K50" s="13">
        <f t="shared" si="3"/>
        <v>1</v>
      </c>
      <c r="L50" s="13">
        <f t="shared" si="3"/>
        <v>1</v>
      </c>
    </row>
    <row r="51" spans="3:12">
      <c r="C51" s="51"/>
      <c r="D51" s="51"/>
    </row>
    <row r="52" spans="3:12">
      <c r="C52" s="1"/>
      <c r="D52" s="1"/>
    </row>
    <row r="53" spans="3:12">
      <c r="E53" s="55"/>
      <c r="F53" s="55"/>
      <c r="G53" s="55"/>
      <c r="H53" s="55"/>
      <c r="I53" s="55"/>
      <c r="J53" s="55"/>
      <c r="K53" s="55"/>
    </row>
    <row r="54" spans="3:12">
      <c r="E54" s="52" t="s">
        <v>15</v>
      </c>
      <c r="F54" s="52"/>
      <c r="G54" s="52"/>
      <c r="H54" s="52"/>
      <c r="I54" s="52"/>
      <c r="J54" s="52"/>
      <c r="K54" s="52"/>
    </row>
  </sheetData>
  <mergeCells count="13">
    <mergeCell ref="B2:K2"/>
    <mergeCell ref="E4:F4"/>
    <mergeCell ref="I4:J4"/>
    <mergeCell ref="C46:D46"/>
    <mergeCell ref="E54:K54"/>
    <mergeCell ref="C47:D47"/>
    <mergeCell ref="F6:K6"/>
    <mergeCell ref="C3:K3"/>
    <mergeCell ref="C50:D50"/>
    <mergeCell ref="C51:D51"/>
    <mergeCell ref="C49:D49"/>
    <mergeCell ref="C48:D48"/>
    <mergeCell ref="E53:K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2" zoomScale="44" zoomScaleNormal="70" workbookViewId="0">
      <selection activeCell="I19" sqref="I19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6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6">
      <c r="C4" t="s">
        <v>0</v>
      </c>
      <c r="D4" s="17" t="s">
        <v>150</v>
      </c>
      <c r="E4" s="49" t="s">
        <v>153</v>
      </c>
      <c r="F4" s="49"/>
      <c r="H4" t="s">
        <v>1</v>
      </c>
      <c r="I4" s="50">
        <v>45721</v>
      </c>
      <c r="J4" s="50"/>
    </row>
    <row r="5" spans="2:16" ht="6.75" customHeight="1">
      <c r="D5" s="5"/>
    </row>
    <row r="6" spans="2:16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3">
        <v>1</v>
      </c>
      <c r="C9" s="20" t="s">
        <v>92</v>
      </c>
      <c r="D9" s="20" t="s">
        <v>93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  <c r="N9">
        <f>AVERAGE(E9:E44)</f>
        <v>89.322580645161295</v>
      </c>
    </row>
    <row r="10" spans="2:16">
      <c r="B10" s="43">
        <v>2</v>
      </c>
      <c r="C10" s="20" t="s">
        <v>94</v>
      </c>
      <c r="D10" s="20" t="s">
        <v>95</v>
      </c>
      <c r="E10" s="4">
        <v>95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13.571428571428571</v>
      </c>
    </row>
    <row r="11" spans="2:16">
      <c r="B11" s="43">
        <v>3</v>
      </c>
      <c r="C11" s="20" t="s">
        <v>96</v>
      </c>
      <c r="D11" s="20" t="s">
        <v>97</v>
      </c>
      <c r="E11" s="4">
        <v>95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13.571428571428571</v>
      </c>
      <c r="N11">
        <v>36</v>
      </c>
      <c r="P11">
        <v>100</v>
      </c>
    </row>
    <row r="12" spans="2:16">
      <c r="B12" s="43">
        <v>4</v>
      </c>
      <c r="C12" s="20" t="s">
        <v>98</v>
      </c>
      <c r="D12" s="20" t="s">
        <v>99</v>
      </c>
      <c r="E12" s="4">
        <v>97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13.857142857142858</v>
      </c>
      <c r="N12">
        <v>27</v>
      </c>
      <c r="P12">
        <f>P11*N12/N11</f>
        <v>75</v>
      </c>
    </row>
    <row r="13" spans="2:16">
      <c r="B13" s="43">
        <v>5</v>
      </c>
      <c r="C13" s="20" t="s">
        <v>100</v>
      </c>
      <c r="D13" s="20" t="s">
        <v>101</v>
      </c>
      <c r="E13" s="4">
        <v>100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14.285714285714286</v>
      </c>
    </row>
    <row r="14" spans="2:16">
      <c r="B14" s="43">
        <v>7</v>
      </c>
      <c r="C14" s="20" t="s">
        <v>102</v>
      </c>
      <c r="D14" s="20" t="s">
        <v>103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2:16">
      <c r="B15" s="43">
        <v>8</v>
      </c>
      <c r="C15" s="20" t="s">
        <v>104</v>
      </c>
      <c r="D15" s="20" t="s">
        <v>105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2:16">
      <c r="B16" s="43">
        <v>9</v>
      </c>
      <c r="C16" s="20" t="s">
        <v>106</v>
      </c>
      <c r="D16" s="20" t="s">
        <v>107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2:12">
      <c r="B17" s="43">
        <v>10</v>
      </c>
      <c r="C17" s="20" t="s">
        <v>108</v>
      </c>
      <c r="D17" s="20" t="s">
        <v>109</v>
      </c>
      <c r="E17" s="4">
        <v>100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14.285714285714286</v>
      </c>
    </row>
    <row r="18" spans="2:12">
      <c r="B18" s="43">
        <v>11</v>
      </c>
      <c r="C18" s="20" t="s">
        <v>110</v>
      </c>
      <c r="D18" s="20" t="s">
        <v>111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43">
        <v>12</v>
      </c>
      <c r="C19" s="20" t="s">
        <v>112</v>
      </c>
      <c r="D19" s="20" t="s">
        <v>113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2">
      <c r="B20" s="43">
        <v>13</v>
      </c>
      <c r="C20" s="20" t="s">
        <v>114</v>
      </c>
      <c r="D20" s="20" t="s">
        <v>115</v>
      </c>
      <c r="E20" s="4">
        <v>90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12.857142857142858</v>
      </c>
    </row>
    <row r="21" spans="2:12">
      <c r="B21" s="43">
        <v>14</v>
      </c>
      <c r="C21" s="20" t="s">
        <v>116</v>
      </c>
      <c r="D21" s="20" t="s">
        <v>117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14.285714285714286</v>
      </c>
    </row>
    <row r="22" spans="2:12">
      <c r="B22" s="43">
        <v>15</v>
      </c>
      <c r="C22" s="20" t="s">
        <v>118</v>
      </c>
      <c r="D22" s="20" t="s">
        <v>119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2:12">
      <c r="B23" s="43">
        <v>16</v>
      </c>
      <c r="C23" s="20" t="s">
        <v>120</v>
      </c>
      <c r="D23" s="20" t="s">
        <v>121</v>
      </c>
      <c r="E23" s="4">
        <v>100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14.285714285714286</v>
      </c>
    </row>
    <row r="24" spans="2:12">
      <c r="B24" s="43">
        <v>17</v>
      </c>
      <c r="C24" s="20" t="s">
        <v>122</v>
      </c>
      <c r="D24" s="20" t="s">
        <v>123</v>
      </c>
      <c r="E24" s="4">
        <v>100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14.285714285714286</v>
      </c>
    </row>
    <row r="25" spans="2:12">
      <c r="B25" s="43">
        <v>18</v>
      </c>
      <c r="C25" s="20" t="s">
        <v>124</v>
      </c>
      <c r="D25" s="20" t="s">
        <v>125</v>
      </c>
      <c r="E25" s="4">
        <v>90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12.857142857142858</v>
      </c>
    </row>
    <row r="26" spans="2:12">
      <c r="B26" s="43">
        <v>19</v>
      </c>
      <c r="C26" s="20" t="s">
        <v>126</v>
      </c>
      <c r="D26" s="20" t="s">
        <v>127</v>
      </c>
      <c r="E26" s="4">
        <v>40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5.7142857142857144</v>
      </c>
    </row>
    <row r="27" spans="2:12">
      <c r="B27" s="43">
        <v>20</v>
      </c>
      <c r="C27" s="20" t="s">
        <v>128</v>
      </c>
      <c r="D27" s="20" t="s">
        <v>129</v>
      </c>
      <c r="E27" s="4">
        <v>100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14.285714285714286</v>
      </c>
    </row>
    <row r="28" spans="2:12">
      <c r="B28" s="43">
        <v>21</v>
      </c>
      <c r="C28" s="20" t="s">
        <v>130</v>
      </c>
      <c r="D28" s="20" t="s">
        <v>131</v>
      </c>
      <c r="E28" s="4">
        <v>100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14.285714285714286</v>
      </c>
    </row>
    <row r="29" spans="2:12">
      <c r="B29" s="43">
        <v>22</v>
      </c>
      <c r="C29" s="20" t="s">
        <v>132</v>
      </c>
      <c r="D29" s="20" t="s">
        <v>82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2">
      <c r="B30" s="43">
        <v>23</v>
      </c>
      <c r="C30" s="20" t="s">
        <v>133</v>
      </c>
      <c r="D30" s="20" t="s">
        <v>17</v>
      </c>
      <c r="E30" s="4">
        <v>95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13.571428571428571</v>
      </c>
    </row>
    <row r="31" spans="2:12">
      <c r="B31" s="43">
        <v>24</v>
      </c>
      <c r="C31" s="20" t="s">
        <v>134</v>
      </c>
      <c r="D31" s="20" t="s">
        <v>87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43">
        <v>25</v>
      </c>
      <c r="C32" s="20" t="s">
        <v>135</v>
      </c>
      <c r="D32" s="20" t="s">
        <v>88</v>
      </c>
      <c r="E32" s="4">
        <v>100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14.285714285714286</v>
      </c>
    </row>
    <row r="33" spans="2:12">
      <c r="B33" s="43">
        <v>26</v>
      </c>
      <c r="C33" s="20" t="s">
        <v>136</v>
      </c>
      <c r="D33" s="20" t="s">
        <v>137</v>
      </c>
      <c r="E33" s="4">
        <v>97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13.857142857142858</v>
      </c>
    </row>
    <row r="34" spans="2:12">
      <c r="B34" s="43">
        <v>27</v>
      </c>
      <c r="C34" s="20" t="s">
        <v>138</v>
      </c>
      <c r="D34" s="20" t="s">
        <v>139</v>
      </c>
      <c r="E34" s="4">
        <v>100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14.285714285714286</v>
      </c>
    </row>
    <row r="35" spans="2:12">
      <c r="B35" s="43">
        <v>28</v>
      </c>
      <c r="C35" s="20" t="s">
        <v>140</v>
      </c>
      <c r="D35" s="20" t="s">
        <v>141</v>
      </c>
      <c r="E35" s="4">
        <v>95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13.571428571428571</v>
      </c>
    </row>
    <row r="36" spans="2:12">
      <c r="B36" s="43">
        <v>29</v>
      </c>
      <c r="C36" s="20" t="s">
        <v>142</v>
      </c>
      <c r="D36" s="20" t="s">
        <v>143</v>
      </c>
      <c r="E36" s="4">
        <v>90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12.857142857142858</v>
      </c>
    </row>
    <row r="37" spans="2:12">
      <c r="B37" s="43">
        <v>30</v>
      </c>
      <c r="C37" s="20" t="s">
        <v>144</v>
      </c>
      <c r="D37" s="20" t="s">
        <v>145</v>
      </c>
      <c r="E37" s="4">
        <v>100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14.285714285714286</v>
      </c>
    </row>
    <row r="38" spans="2:12">
      <c r="B38" s="43">
        <v>31</v>
      </c>
      <c r="C38" s="20" t="s">
        <v>146</v>
      </c>
      <c r="D38" s="20" t="s">
        <v>147</v>
      </c>
      <c r="E38" s="4">
        <v>85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12.142857142857142</v>
      </c>
    </row>
    <row r="39" spans="2:12">
      <c r="B39" s="4">
        <v>32</v>
      </c>
      <c r="C39" s="3" t="s">
        <v>148</v>
      </c>
      <c r="D39" s="15" t="s">
        <v>149</v>
      </c>
      <c r="E39" s="4">
        <v>100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14.285714285714286</v>
      </c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/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/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/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/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/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1">SUM(E49:K49)/7</f>
        <v>0</v>
      </c>
    </row>
    <row r="50" spans="2:12">
      <c r="B50" s="6"/>
      <c r="C50" s="7"/>
      <c r="D50" s="22"/>
      <c r="E50" s="4"/>
      <c r="F50" s="4"/>
      <c r="G50" s="4"/>
      <c r="H50" s="4"/>
      <c r="I50" s="4"/>
      <c r="J50" s="4"/>
      <c r="K50" s="4"/>
      <c r="L50" s="9">
        <f t="shared" si="1"/>
        <v>0</v>
      </c>
    </row>
    <row r="51" spans="2:12">
      <c r="B51" s="6"/>
      <c r="C51" s="7"/>
      <c r="D51" s="22"/>
      <c r="E51" s="4"/>
      <c r="F51" s="4"/>
      <c r="G51" s="4"/>
      <c r="H51" s="4"/>
      <c r="I51" s="4"/>
      <c r="J51" s="4"/>
      <c r="K51" s="4"/>
      <c r="L51" s="9">
        <f t="shared" si="1"/>
        <v>0</v>
      </c>
    </row>
    <row r="52" spans="2:12">
      <c r="B52" s="6"/>
      <c r="C52" s="7"/>
      <c r="D52" s="22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>
      <c r="B53" s="6"/>
      <c r="C53" s="3"/>
      <c r="D53" s="19"/>
      <c r="E53" s="3"/>
      <c r="F53" s="3"/>
      <c r="G53" s="3"/>
      <c r="H53" s="3"/>
      <c r="I53" s="3"/>
      <c r="J53" s="3"/>
      <c r="K53" s="3"/>
      <c r="L53" s="9">
        <f t="shared" si="1"/>
        <v>0</v>
      </c>
    </row>
    <row r="54" spans="2:12">
      <c r="C54" s="51"/>
      <c r="D54" s="51"/>
      <c r="E54" s="10">
        <f>COUNTIF(E9:E53,"&gt;=70")</f>
        <v>28</v>
      </c>
      <c r="F54" s="10">
        <f t="shared" ref="F54:K54" si="2">COUNTIF(F9:F53,"&gt;=70")</f>
        <v>0</v>
      </c>
      <c r="G54" s="10">
        <f t="shared" si="2"/>
        <v>0</v>
      </c>
      <c r="H54" s="10">
        <f t="shared" si="2"/>
        <v>0</v>
      </c>
      <c r="I54" s="10">
        <f t="shared" si="2"/>
        <v>0</v>
      </c>
      <c r="J54" s="10">
        <f t="shared" si="2"/>
        <v>0</v>
      </c>
      <c r="K54" s="10">
        <f t="shared" si="2"/>
        <v>0</v>
      </c>
      <c r="L54" s="14">
        <f t="shared" ref="L54" si="3">COUNTIF(L9:L48,"&gt;=70")</f>
        <v>0</v>
      </c>
    </row>
    <row r="55" spans="2:12">
      <c r="C55" s="51"/>
      <c r="D55" s="51"/>
      <c r="E55" s="11">
        <f>COUNTIF(E9:E53,"&lt;70")</f>
        <v>3</v>
      </c>
      <c r="F55" s="11">
        <f t="shared" ref="F55:L55" si="4">COUNTIF(F9:F53,"&lt;70")</f>
        <v>31</v>
      </c>
      <c r="G55" s="11">
        <f t="shared" si="4"/>
        <v>31</v>
      </c>
      <c r="H55" s="11">
        <f t="shared" si="4"/>
        <v>31</v>
      </c>
      <c r="I55" s="11">
        <f t="shared" si="4"/>
        <v>31</v>
      </c>
      <c r="J55" s="11">
        <f t="shared" si="4"/>
        <v>31</v>
      </c>
      <c r="K55" s="11">
        <f t="shared" si="4"/>
        <v>31</v>
      </c>
      <c r="L55" s="11">
        <f t="shared" si="4"/>
        <v>45</v>
      </c>
    </row>
    <row r="56" spans="2:12">
      <c r="C56" s="51"/>
      <c r="D56" s="51"/>
      <c r="E56" s="11">
        <f>COUNT(E9:E53)</f>
        <v>31</v>
      </c>
      <c r="F56" s="11">
        <f t="shared" ref="F56:L56" si="5">COUNT(F9:F53)</f>
        <v>31</v>
      </c>
      <c r="G56" s="11">
        <f t="shared" si="5"/>
        <v>31</v>
      </c>
      <c r="H56" s="11">
        <f t="shared" si="5"/>
        <v>31</v>
      </c>
      <c r="I56" s="11">
        <f t="shared" si="5"/>
        <v>31</v>
      </c>
      <c r="J56" s="11">
        <f t="shared" si="5"/>
        <v>31</v>
      </c>
      <c r="K56" s="11">
        <f t="shared" si="5"/>
        <v>31</v>
      </c>
      <c r="L56" s="11">
        <f t="shared" si="5"/>
        <v>45</v>
      </c>
    </row>
    <row r="57" spans="2:12">
      <c r="C57" s="51"/>
      <c r="D57" s="51"/>
      <c r="E57" s="12">
        <f>E54/E56</f>
        <v>0.90322580645161288</v>
      </c>
      <c r="F57" s="13">
        <f t="shared" ref="F57:L57" si="6">F54/F56</f>
        <v>0</v>
      </c>
      <c r="G57" s="13">
        <f t="shared" si="6"/>
        <v>0</v>
      </c>
      <c r="H57" s="13">
        <f t="shared" si="6"/>
        <v>0</v>
      </c>
      <c r="I57" s="13">
        <f t="shared" si="6"/>
        <v>0</v>
      </c>
      <c r="J57" s="13">
        <f t="shared" si="6"/>
        <v>0</v>
      </c>
      <c r="K57" s="13">
        <f t="shared" si="6"/>
        <v>0</v>
      </c>
      <c r="L57" s="13">
        <f t="shared" si="6"/>
        <v>0</v>
      </c>
    </row>
    <row r="58" spans="2:12">
      <c r="C58" s="51"/>
      <c r="D58" s="51"/>
      <c r="E58" s="12">
        <f>E55/E56</f>
        <v>9.6774193548387094E-2</v>
      </c>
      <c r="F58" s="12">
        <f t="shared" ref="F58:L58" si="7">F55/F56</f>
        <v>1</v>
      </c>
      <c r="G58" s="13">
        <f t="shared" si="7"/>
        <v>1</v>
      </c>
      <c r="H58" s="13">
        <f t="shared" si="7"/>
        <v>1</v>
      </c>
      <c r="I58" s="13">
        <f t="shared" si="7"/>
        <v>1</v>
      </c>
      <c r="J58" s="13">
        <f t="shared" si="7"/>
        <v>1</v>
      </c>
      <c r="K58" s="13">
        <f t="shared" si="7"/>
        <v>1</v>
      </c>
      <c r="L58" s="13">
        <f t="shared" si="7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zoomScale="45" zoomScaleNormal="50" workbookViewId="0">
      <selection activeCell="K35" sqref="K35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154</v>
      </c>
      <c r="E4" s="49" t="s">
        <v>155</v>
      </c>
      <c r="F4" s="49"/>
      <c r="H4" t="s">
        <v>1</v>
      </c>
      <c r="I4" s="50">
        <v>45721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89</v>
      </c>
      <c r="D9" s="39" t="s">
        <v>156</v>
      </c>
      <c r="E9" s="4">
        <v>100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14.285714285714286</v>
      </c>
      <c r="P9">
        <f>AVERAGE(E9:E47)</f>
        <v>98.214285714285708</v>
      </c>
    </row>
    <row r="10" spans="1:18">
      <c r="A10" s="16"/>
      <c r="B10" s="38">
        <v>2</v>
      </c>
      <c r="C10" s="39" t="s">
        <v>72</v>
      </c>
      <c r="D10" s="39" t="s">
        <v>157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</row>
    <row r="11" spans="1:18">
      <c r="A11" s="16"/>
      <c r="B11" s="38">
        <v>3</v>
      </c>
      <c r="C11" s="39" t="s">
        <v>73</v>
      </c>
      <c r="D11" s="39" t="s">
        <v>158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1:18">
      <c r="A12" s="16"/>
      <c r="B12" s="38">
        <v>4</v>
      </c>
      <c r="C12" s="39" t="s">
        <v>74</v>
      </c>
      <c r="D12" s="39" t="s">
        <v>159</v>
      </c>
      <c r="E12" s="4">
        <v>100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14.285714285714286</v>
      </c>
      <c r="Q12">
        <v>39</v>
      </c>
      <c r="R12">
        <v>100</v>
      </c>
    </row>
    <row r="13" spans="1:18">
      <c r="A13" s="16"/>
      <c r="B13" s="38">
        <v>5</v>
      </c>
      <c r="C13" s="39" t="s">
        <v>75</v>
      </c>
      <c r="D13" s="39" t="s">
        <v>160</v>
      </c>
      <c r="E13" s="4">
        <v>100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14.285714285714286</v>
      </c>
      <c r="Q13">
        <v>25</v>
      </c>
      <c r="R13">
        <f>R12*Q13/Q12</f>
        <v>64.102564102564102</v>
      </c>
    </row>
    <row r="14" spans="1:18">
      <c r="A14" s="16"/>
      <c r="B14" s="38">
        <v>6</v>
      </c>
      <c r="C14" s="39" t="s">
        <v>83</v>
      </c>
      <c r="D14" s="39" t="s">
        <v>161</v>
      </c>
      <c r="E14" s="4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14.285714285714286</v>
      </c>
    </row>
    <row r="15" spans="1:18">
      <c r="A15" s="16"/>
      <c r="B15" s="38">
        <v>7</v>
      </c>
      <c r="C15" s="39" t="s">
        <v>76</v>
      </c>
      <c r="D15" s="39" t="s">
        <v>162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1:18">
      <c r="A16" s="16"/>
      <c r="B16" s="38">
        <v>8</v>
      </c>
      <c r="C16" s="39" t="s">
        <v>85</v>
      </c>
      <c r="D16" s="39" t="s">
        <v>163</v>
      </c>
      <c r="E16" s="4">
        <v>100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14.285714285714286</v>
      </c>
    </row>
    <row r="17" spans="1:12">
      <c r="A17" s="16"/>
      <c r="B17" s="38">
        <v>9</v>
      </c>
      <c r="C17" s="39" t="s">
        <v>77</v>
      </c>
      <c r="D17" s="39" t="s">
        <v>164</v>
      </c>
      <c r="E17" s="4">
        <v>90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12.857142857142858</v>
      </c>
    </row>
    <row r="18" spans="1:12">
      <c r="A18" s="16"/>
      <c r="B18" s="40">
        <v>10</v>
      </c>
      <c r="C18" s="39" t="s">
        <v>78</v>
      </c>
      <c r="D18" s="39" t="s">
        <v>165</v>
      </c>
      <c r="E18" s="4">
        <v>90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12.857142857142858</v>
      </c>
    </row>
    <row r="19" spans="1:12">
      <c r="A19" s="16"/>
      <c r="B19" s="40">
        <v>11</v>
      </c>
      <c r="C19" s="39" t="s">
        <v>79</v>
      </c>
      <c r="D19" s="39" t="s">
        <v>166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1:12">
      <c r="A20" s="16"/>
      <c r="B20" s="40">
        <v>12</v>
      </c>
      <c r="C20" s="39" t="s">
        <v>86</v>
      </c>
      <c r="D20" s="39" t="s">
        <v>167</v>
      </c>
      <c r="E20" s="4">
        <v>95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13.571428571428571</v>
      </c>
    </row>
    <row r="21" spans="1:12">
      <c r="A21" s="16"/>
      <c r="B21" s="40">
        <v>13</v>
      </c>
      <c r="C21" s="39" t="s">
        <v>80</v>
      </c>
      <c r="D21" s="39" t="s">
        <v>168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14.285714285714286</v>
      </c>
    </row>
    <row r="22" spans="1:12">
      <c r="A22" s="16"/>
      <c r="B22" s="40">
        <v>14</v>
      </c>
      <c r="C22" s="39" t="s">
        <v>81</v>
      </c>
      <c r="D22" s="39" t="s">
        <v>169</v>
      </c>
      <c r="E22" s="4">
        <v>100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14.285714285714286</v>
      </c>
    </row>
    <row r="23" spans="1:12">
      <c r="A23" s="16"/>
      <c r="B23" s="40"/>
      <c r="C23" s="39"/>
      <c r="D23" s="39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16"/>
      <c r="B24" s="40"/>
      <c r="C24" s="39"/>
      <c r="D24" s="39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16"/>
      <c r="B25" s="40"/>
      <c r="C25" s="39"/>
      <c r="D25" s="39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16"/>
      <c r="B26" s="40"/>
      <c r="C26" s="39"/>
      <c r="D26" s="39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16"/>
      <c r="B27" s="40"/>
      <c r="C27" s="39"/>
      <c r="D27" s="39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16"/>
      <c r="B28" s="40"/>
      <c r="C28" s="39"/>
      <c r="D28" s="39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16"/>
      <c r="B29" s="40"/>
      <c r="C29" s="39"/>
      <c r="D29" s="39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16"/>
      <c r="B30" s="40"/>
      <c r="C30" s="39"/>
      <c r="D30" s="39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16"/>
      <c r="B31" s="40"/>
      <c r="C31" s="39"/>
      <c r="D31" s="39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16"/>
      <c r="B32" s="40"/>
      <c r="C32" s="39"/>
      <c r="D32" s="39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16"/>
      <c r="B33" s="40"/>
      <c r="C33" s="39"/>
      <c r="D33" s="39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16"/>
      <c r="B34" s="40"/>
      <c r="C34" s="39"/>
      <c r="D34" s="39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A35" s="16"/>
      <c r="B35" s="40"/>
      <c r="C35" s="39"/>
      <c r="D35" s="39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A36" s="16"/>
      <c r="B36" s="40"/>
      <c r="C36" s="39"/>
      <c r="D36" s="39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A37" s="16"/>
      <c r="B37" s="40"/>
      <c r="C37" s="39"/>
      <c r="D37" s="39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A38" s="16"/>
      <c r="B38" s="40"/>
      <c r="C38" s="39"/>
      <c r="D38" s="39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A39" s="16"/>
      <c r="B39" s="40"/>
      <c r="C39" s="39"/>
      <c r="D39" s="39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A40" s="16"/>
      <c r="B40" s="40"/>
      <c r="C40" s="39"/>
      <c r="D40" s="39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A41" s="16"/>
      <c r="B41" s="40"/>
      <c r="C41" s="39"/>
      <c r="D41" s="39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A42" s="16"/>
      <c r="B42" s="40"/>
      <c r="C42" s="39"/>
      <c r="D42" s="39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A43" s="16"/>
      <c r="B43" s="40"/>
      <c r="C43" s="39"/>
      <c r="D43" s="4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/>
      <c r="C44" s="42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/>
      <c r="C45" s="42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/>
      <c r="C46" s="42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/>
      <c r="C47" s="42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ref="B44:B53" si="1">B47+1</f>
        <v>1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2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3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5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6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1"/>
      <c r="D54" s="51"/>
      <c r="E54" s="10">
        <f>COUNTIF(E9:E53,"&gt;=70")</f>
        <v>14</v>
      </c>
      <c r="F54" s="10">
        <f t="shared" ref="F54:K54" si="3">COUNTIF(F9:F53,"&gt;=70")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1"/>
      <c r="D55" s="51"/>
      <c r="E55" s="11">
        <f>COUNTIF(E9:E53,"&lt;70")</f>
        <v>0</v>
      </c>
      <c r="F55" s="11">
        <f t="shared" ref="F55:L55" si="5">COUNTIF(F9:F53,"&lt;70")</f>
        <v>14</v>
      </c>
      <c r="G55" s="11">
        <f t="shared" si="5"/>
        <v>14</v>
      </c>
      <c r="H55" s="11">
        <f t="shared" si="5"/>
        <v>14</v>
      </c>
      <c r="I55" s="11">
        <f t="shared" si="5"/>
        <v>14</v>
      </c>
      <c r="J55" s="11">
        <f t="shared" si="5"/>
        <v>14</v>
      </c>
      <c r="K55" s="11">
        <f t="shared" si="5"/>
        <v>14</v>
      </c>
      <c r="L55" s="11">
        <f t="shared" si="5"/>
        <v>45</v>
      </c>
    </row>
    <row r="56" spans="2:12">
      <c r="C56" s="51"/>
      <c r="D56" s="51"/>
      <c r="E56" s="11">
        <f>COUNT(E9:E53)</f>
        <v>14</v>
      </c>
      <c r="F56" s="11">
        <f t="shared" ref="F56:L56" si="6">COUNT(F9:F53)</f>
        <v>14</v>
      </c>
      <c r="G56" s="11">
        <f t="shared" si="6"/>
        <v>14</v>
      </c>
      <c r="H56" s="11">
        <f t="shared" si="6"/>
        <v>14</v>
      </c>
      <c r="I56" s="11">
        <f t="shared" si="6"/>
        <v>14</v>
      </c>
      <c r="J56" s="11">
        <f t="shared" si="6"/>
        <v>14</v>
      </c>
      <c r="K56" s="11">
        <f t="shared" si="6"/>
        <v>14</v>
      </c>
      <c r="L56" s="11">
        <f t="shared" si="6"/>
        <v>45</v>
      </c>
    </row>
    <row r="57" spans="2:12">
      <c r="C57" s="51"/>
      <c r="D57" s="51"/>
      <c r="E57" s="12">
        <f>E54/E56</f>
        <v>1</v>
      </c>
      <c r="F57" s="13">
        <f t="shared" ref="F57:L57" si="7">F54/F56</f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1"/>
      <c r="D58" s="51"/>
      <c r="E58" s="12">
        <f>E55/E56</f>
        <v>0</v>
      </c>
      <c r="F58" s="12">
        <f t="shared" ref="F58:L58" si="8">F55/F56</f>
        <v>1</v>
      </c>
      <c r="G58" s="13">
        <f t="shared" si="8"/>
        <v>1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zoomScale="62" zoomScaleNormal="84" workbookViewId="0">
      <selection activeCell="D4" sqref="D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5" t="s">
        <v>215</v>
      </c>
      <c r="E4" s="49" t="s">
        <v>214</v>
      </c>
      <c r="F4" s="49"/>
      <c r="H4" t="s">
        <v>1</v>
      </c>
      <c r="I4" s="50">
        <v>45721</v>
      </c>
      <c r="J4" s="50"/>
    </row>
    <row r="5" spans="1:18" ht="6.75" customHeight="1"/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170</v>
      </c>
      <c r="D9" s="20" t="s">
        <v>171</v>
      </c>
      <c r="E9" s="4">
        <v>90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12.857142857142858</v>
      </c>
      <c r="O9">
        <f>AVERAGE(E9:E18)</f>
        <v>96</v>
      </c>
      <c r="Q9">
        <v>10</v>
      </c>
      <c r="R9">
        <v>100</v>
      </c>
    </row>
    <row r="10" spans="1:18">
      <c r="B10" s="23">
        <v>2</v>
      </c>
      <c r="C10" s="20" t="s">
        <v>172</v>
      </c>
      <c r="D10" s="20" t="s">
        <v>173</v>
      </c>
      <c r="E10" s="4">
        <v>100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14.285714285714286</v>
      </c>
      <c r="Q10">
        <v>7</v>
      </c>
      <c r="R10">
        <f>R9*Q10/Q9</f>
        <v>70</v>
      </c>
    </row>
    <row r="11" spans="1:18">
      <c r="B11" s="23">
        <v>3</v>
      </c>
      <c r="C11" s="20" t="s">
        <v>174</v>
      </c>
      <c r="D11" s="20" t="s">
        <v>175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1:18">
      <c r="A12" s="20"/>
      <c r="B12" s="25">
        <v>4</v>
      </c>
      <c r="C12" s="20" t="s">
        <v>176</v>
      </c>
      <c r="D12" s="20" t="s">
        <v>177</v>
      </c>
      <c r="E12" s="26">
        <v>100</v>
      </c>
      <c r="F12" s="4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14.285714285714286</v>
      </c>
    </row>
    <row r="13" spans="1:18">
      <c r="B13" s="23">
        <v>5</v>
      </c>
      <c r="C13" s="20" t="s">
        <v>178</v>
      </c>
      <c r="D13" s="20" t="s">
        <v>179</v>
      </c>
      <c r="E13" s="4">
        <v>100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14.285714285714286</v>
      </c>
    </row>
    <row r="14" spans="1:18">
      <c r="B14" s="23">
        <v>6</v>
      </c>
      <c r="C14" s="20" t="s">
        <v>180</v>
      </c>
      <c r="D14" s="20" t="s">
        <v>181</v>
      </c>
      <c r="E14" s="4">
        <v>90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12.857142857142858</v>
      </c>
    </row>
    <row r="15" spans="1:18">
      <c r="B15" s="23">
        <v>7</v>
      </c>
      <c r="C15" s="20" t="s">
        <v>182</v>
      </c>
      <c r="D15" s="20" t="s">
        <v>183</v>
      </c>
      <c r="E15" s="4">
        <v>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14.285714285714286</v>
      </c>
    </row>
    <row r="16" spans="1:18">
      <c r="B16" s="23">
        <v>8</v>
      </c>
      <c r="C16" s="20" t="s">
        <v>184</v>
      </c>
      <c r="D16" s="20" t="s">
        <v>185</v>
      </c>
      <c r="E16" s="4">
        <v>90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12.857142857142858</v>
      </c>
    </row>
    <row r="17" spans="2:12">
      <c r="B17" s="23">
        <v>9</v>
      </c>
      <c r="C17" s="20" t="s">
        <v>186</v>
      </c>
      <c r="D17" s="20" t="s">
        <v>187</v>
      </c>
      <c r="E17" s="4">
        <v>90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12.857142857142858</v>
      </c>
    </row>
    <row r="18" spans="2:12">
      <c r="B18" s="24">
        <v>10</v>
      </c>
      <c r="C18" s="20" t="s">
        <v>188</v>
      </c>
      <c r="D18" s="20" t="s">
        <v>189</v>
      </c>
      <c r="E18" s="4">
        <v>100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14.285714285714286</v>
      </c>
    </row>
    <row r="19" spans="2:12">
      <c r="B19" s="24">
        <v>11</v>
      </c>
      <c r="C19" s="20" t="s">
        <v>190</v>
      </c>
      <c r="D19" s="20" t="s">
        <v>191</v>
      </c>
      <c r="E19" s="4">
        <v>100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14.285714285714286</v>
      </c>
    </row>
    <row r="20" spans="2:12">
      <c r="B20" s="24">
        <v>12</v>
      </c>
      <c r="C20" s="20" t="s">
        <v>192</v>
      </c>
      <c r="D20" s="20" t="s">
        <v>193</v>
      </c>
      <c r="E20" s="4">
        <v>90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12.857142857142858</v>
      </c>
    </row>
    <row r="21" spans="2:12">
      <c r="B21" s="24">
        <v>13</v>
      </c>
      <c r="C21" s="20" t="s">
        <v>194</v>
      </c>
      <c r="D21" s="20" t="s">
        <v>195</v>
      </c>
      <c r="E21" s="4">
        <v>90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12.857142857142858</v>
      </c>
    </row>
    <row r="22" spans="2:12">
      <c r="B22" s="24">
        <v>14</v>
      </c>
      <c r="C22" s="20" t="s">
        <v>196</v>
      </c>
      <c r="D22" s="20" t="s">
        <v>197</v>
      </c>
      <c r="E22" s="4">
        <v>80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11.428571428571429</v>
      </c>
    </row>
    <row r="23" spans="2:12">
      <c r="B23" s="24">
        <v>15</v>
      </c>
      <c r="C23" s="20" t="s">
        <v>198</v>
      </c>
      <c r="D23" s="20" t="s">
        <v>199</v>
      </c>
      <c r="E23" s="4">
        <v>90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12.857142857142858</v>
      </c>
    </row>
    <row r="24" spans="2:12">
      <c r="B24" s="24">
        <v>16</v>
      </c>
      <c r="C24" s="20" t="s">
        <v>200</v>
      </c>
      <c r="D24" s="20" t="s">
        <v>201</v>
      </c>
      <c r="E24" s="4">
        <v>90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12.857142857142858</v>
      </c>
    </row>
    <row r="25" spans="2:12">
      <c r="B25" s="24">
        <v>17</v>
      </c>
      <c r="C25" s="20" t="s">
        <v>202</v>
      </c>
      <c r="D25" s="20" t="s">
        <v>203</v>
      </c>
      <c r="E25" s="4">
        <v>90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12.857142857142858</v>
      </c>
    </row>
    <row r="26" spans="2:12">
      <c r="B26" s="24">
        <v>18</v>
      </c>
      <c r="C26" s="20" t="s">
        <v>204</v>
      </c>
      <c r="D26" s="20" t="s">
        <v>205</v>
      </c>
      <c r="E26" s="4">
        <v>90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12.857142857142858</v>
      </c>
    </row>
    <row r="27" spans="2:12">
      <c r="B27" s="24">
        <v>19</v>
      </c>
      <c r="C27" s="20" t="s">
        <v>206</v>
      </c>
      <c r="D27" s="20" t="s">
        <v>207</v>
      </c>
      <c r="E27" s="4">
        <v>90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12.857142857142858</v>
      </c>
    </row>
    <row r="28" spans="2:12">
      <c r="B28" s="24">
        <v>20</v>
      </c>
      <c r="C28" s="20" t="s">
        <v>208</v>
      </c>
      <c r="D28" s="20" t="s">
        <v>209</v>
      </c>
      <c r="E28" s="4">
        <v>90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12.857142857142858</v>
      </c>
    </row>
    <row r="29" spans="2:12">
      <c r="B29" s="24">
        <v>21</v>
      </c>
      <c r="C29" s="20" t="s">
        <v>210</v>
      </c>
      <c r="D29" s="20" t="s">
        <v>211</v>
      </c>
      <c r="E29" s="4">
        <v>90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12.857142857142858</v>
      </c>
    </row>
    <row r="30" spans="2:12">
      <c r="B30" s="24">
        <v>22</v>
      </c>
      <c r="C30" s="20" t="s">
        <v>212</v>
      </c>
      <c r="D30" s="20" t="s">
        <v>213</v>
      </c>
      <c r="E30" s="4">
        <v>90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12.857142857142858</v>
      </c>
    </row>
    <row r="31" spans="2:12">
      <c r="B31" s="24"/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/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/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4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4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4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4"/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1">SUM(E49:K49)/7</f>
        <v>0</v>
      </c>
    </row>
    <row r="50" spans="2:12" ht="15.5">
      <c r="B50" s="24"/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1"/>
        <v>0</v>
      </c>
    </row>
    <row r="51" spans="2:12" ht="15.5">
      <c r="B51" s="24"/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1"/>
        <v>0</v>
      </c>
    </row>
    <row r="52" spans="2:12" ht="15.5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1"/>
        <v>0</v>
      </c>
    </row>
    <row r="53" spans="2:12" ht="15.5">
      <c r="B53" s="24"/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1"/>
        <v>0</v>
      </c>
    </row>
    <row r="54" spans="2:12" ht="15.5">
      <c r="B54" s="31"/>
      <c r="C54" s="56"/>
      <c r="D54" s="56"/>
      <c r="E54" s="32">
        <f>COUNTIF(E9:E53,"&gt;=70")</f>
        <v>22</v>
      </c>
      <c r="F54" s="32">
        <f t="shared" ref="F54:K54" si="2">COUNTIF(F9:F53,"&gt;=70")</f>
        <v>0</v>
      </c>
      <c r="G54" s="32">
        <f t="shared" si="2"/>
        <v>0</v>
      </c>
      <c r="H54" s="32">
        <f t="shared" si="2"/>
        <v>0</v>
      </c>
      <c r="I54" s="32">
        <f t="shared" si="2"/>
        <v>0</v>
      </c>
      <c r="J54" s="32">
        <f t="shared" si="2"/>
        <v>0</v>
      </c>
      <c r="K54" s="32">
        <f t="shared" si="2"/>
        <v>0</v>
      </c>
      <c r="L54" s="33">
        <f t="shared" ref="L54" si="3">COUNTIF(L9:L48,"&gt;=70")</f>
        <v>0</v>
      </c>
    </row>
    <row r="55" spans="2:12" ht="15.5">
      <c r="B55" s="31"/>
      <c r="C55" s="56"/>
      <c r="D55" s="56"/>
      <c r="E55" s="34">
        <f>COUNTIF(E9:E53,"&lt;70")</f>
        <v>0</v>
      </c>
      <c r="F55" s="34">
        <f t="shared" ref="F55:L55" si="4">COUNTIF(F9:F53,"&lt;70")</f>
        <v>22</v>
      </c>
      <c r="G55" s="34">
        <f t="shared" si="4"/>
        <v>22</v>
      </c>
      <c r="H55" s="34">
        <f t="shared" si="4"/>
        <v>22</v>
      </c>
      <c r="I55" s="34">
        <f t="shared" si="4"/>
        <v>22</v>
      </c>
      <c r="J55" s="34">
        <f t="shared" si="4"/>
        <v>22</v>
      </c>
      <c r="K55" s="34">
        <f t="shared" si="4"/>
        <v>22</v>
      </c>
      <c r="L55" s="34">
        <f t="shared" si="4"/>
        <v>45</v>
      </c>
    </row>
    <row r="56" spans="2:12" ht="15.5">
      <c r="B56" s="31"/>
      <c r="C56" s="56"/>
      <c r="D56" s="56"/>
      <c r="E56" s="34">
        <f>COUNT(E9:E53)</f>
        <v>22</v>
      </c>
      <c r="F56" s="34">
        <f t="shared" ref="F56:L56" si="5">COUNT(F9:F53)</f>
        <v>22</v>
      </c>
      <c r="G56" s="34">
        <f t="shared" si="5"/>
        <v>22</v>
      </c>
      <c r="H56" s="34">
        <f t="shared" si="5"/>
        <v>22</v>
      </c>
      <c r="I56" s="34">
        <f t="shared" si="5"/>
        <v>22</v>
      </c>
      <c r="J56" s="34">
        <f t="shared" si="5"/>
        <v>22</v>
      </c>
      <c r="K56" s="34">
        <f t="shared" si="5"/>
        <v>22</v>
      </c>
      <c r="L56" s="34">
        <f t="shared" si="5"/>
        <v>45</v>
      </c>
    </row>
    <row r="57" spans="2:12" ht="15.5">
      <c r="B57" s="31"/>
      <c r="C57" s="56"/>
      <c r="D57" s="56"/>
      <c r="E57" s="35">
        <f>E54/E56</f>
        <v>1</v>
      </c>
      <c r="F57" s="35">
        <f t="shared" ref="F57:L57" si="6">F54/F56</f>
        <v>0</v>
      </c>
      <c r="G57" s="35">
        <f t="shared" si="6"/>
        <v>0</v>
      </c>
      <c r="H57" s="35">
        <f t="shared" si="6"/>
        <v>0</v>
      </c>
      <c r="I57" s="35">
        <f t="shared" si="6"/>
        <v>0</v>
      </c>
      <c r="J57" s="35">
        <f t="shared" si="6"/>
        <v>0</v>
      </c>
      <c r="K57" s="35">
        <f t="shared" si="6"/>
        <v>0</v>
      </c>
      <c r="L57" s="35">
        <f t="shared" si="6"/>
        <v>0</v>
      </c>
    </row>
    <row r="58" spans="2:12" ht="15.5">
      <c r="B58" s="31"/>
      <c r="C58" s="56"/>
      <c r="D58" s="56"/>
      <c r="E58" s="35">
        <f>E55/E56</f>
        <v>0</v>
      </c>
      <c r="F58" s="35">
        <f t="shared" ref="F58:L58" si="7">F55/F56</f>
        <v>1</v>
      </c>
      <c r="G58" s="35">
        <f t="shared" si="7"/>
        <v>1</v>
      </c>
      <c r="H58" s="35">
        <f t="shared" si="7"/>
        <v>1</v>
      </c>
      <c r="I58" s="35">
        <f t="shared" si="7"/>
        <v>1</v>
      </c>
      <c r="J58" s="35">
        <f t="shared" si="7"/>
        <v>1</v>
      </c>
      <c r="K58" s="35">
        <f t="shared" si="7"/>
        <v>1</v>
      </c>
      <c r="L58" s="35">
        <f t="shared" si="7"/>
        <v>1</v>
      </c>
    </row>
    <row r="59" spans="2:12" ht="15.5">
      <c r="B59" s="31"/>
      <c r="C59" s="56"/>
      <c r="D59" s="56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O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"/>
  <sheetViews>
    <sheetView zoomScale="62" zoomScaleNormal="50" workbookViewId="0">
      <selection activeCell="D19" sqref="D19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244</v>
      </c>
      <c r="E4" s="49" t="s">
        <v>245</v>
      </c>
      <c r="F4" s="49"/>
      <c r="H4" t="s">
        <v>1</v>
      </c>
      <c r="I4" s="50">
        <v>45721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AVERAGE(E9:E25)</f>
        <v>66</v>
      </c>
      <c r="Q8">
        <v>17</v>
      </c>
      <c r="R8">
        <v>100</v>
      </c>
    </row>
    <row r="9" spans="1:18">
      <c r="A9" s="6"/>
      <c r="B9" s="38">
        <v>1</v>
      </c>
      <c r="C9" s="39" t="s">
        <v>216</v>
      </c>
      <c r="D9" s="36" t="s">
        <v>217</v>
      </c>
      <c r="E9" s="4">
        <v>82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11.714285714285714</v>
      </c>
      <c r="Q9">
        <v>15</v>
      </c>
      <c r="R9">
        <f>R8*Q9/Q8</f>
        <v>88.235294117647058</v>
      </c>
    </row>
    <row r="10" spans="1:18">
      <c r="A10" s="6"/>
      <c r="B10" s="38">
        <v>2</v>
      </c>
      <c r="C10" s="39" t="s">
        <v>218</v>
      </c>
      <c r="D10" s="37" t="s">
        <v>219</v>
      </c>
      <c r="E10" s="4">
        <v>80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34" si="0">SUM(E10:K10)/7</f>
        <v>11.428571428571429</v>
      </c>
    </row>
    <row r="11" spans="1:18">
      <c r="A11" s="6"/>
      <c r="B11" s="38">
        <v>3</v>
      </c>
      <c r="C11" s="39" t="s">
        <v>220</v>
      </c>
      <c r="D11" s="37" t="s">
        <v>221</v>
      </c>
      <c r="E11" s="4">
        <v>100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14.285714285714286</v>
      </c>
    </row>
    <row r="12" spans="1:18">
      <c r="A12" s="6"/>
      <c r="B12" s="38">
        <v>4</v>
      </c>
      <c r="C12" s="39" t="s">
        <v>222</v>
      </c>
      <c r="D12" s="37" t="s">
        <v>223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0</v>
      </c>
    </row>
    <row r="13" spans="1:18">
      <c r="A13" s="6"/>
      <c r="B13" s="38">
        <v>5</v>
      </c>
      <c r="C13" s="39" t="s">
        <v>224</v>
      </c>
      <c r="D13" s="37" t="s">
        <v>225</v>
      </c>
      <c r="E13" s="4">
        <v>80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11.428571428571429</v>
      </c>
    </row>
    <row r="14" spans="1:18">
      <c r="A14" s="6"/>
      <c r="B14" s="38">
        <v>6</v>
      </c>
      <c r="C14" s="39" t="s">
        <v>226</v>
      </c>
      <c r="D14" s="37" t="s">
        <v>227</v>
      </c>
      <c r="E14" s="4">
        <v>80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11.428571428571429</v>
      </c>
    </row>
    <row r="15" spans="1:18">
      <c r="A15" s="6"/>
      <c r="B15" s="38">
        <v>7</v>
      </c>
      <c r="C15" s="39" t="s">
        <v>228</v>
      </c>
      <c r="D15" s="37" t="s">
        <v>229</v>
      </c>
      <c r="E15" s="4">
        <v>37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5.2857142857142856</v>
      </c>
    </row>
    <row r="16" spans="1:18">
      <c r="A16" s="6"/>
      <c r="B16" s="38">
        <v>8</v>
      </c>
      <c r="C16" s="39" t="s">
        <v>230</v>
      </c>
      <c r="D16" s="37" t="s">
        <v>231</v>
      </c>
      <c r="E16" s="4">
        <v>80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11.428571428571429</v>
      </c>
    </row>
    <row r="17" spans="1:12">
      <c r="A17" s="6"/>
      <c r="B17" s="38">
        <v>9</v>
      </c>
      <c r="C17" s="39" t="s">
        <v>232</v>
      </c>
      <c r="D17" s="37" t="s">
        <v>233</v>
      </c>
      <c r="E17" s="4">
        <v>90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12.857142857142858</v>
      </c>
    </row>
    <row r="18" spans="1:12">
      <c r="A18" s="6"/>
      <c r="B18" s="40">
        <v>10</v>
      </c>
      <c r="C18" s="39" t="s">
        <v>234</v>
      </c>
      <c r="D18" s="37" t="s">
        <v>235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1:12">
      <c r="A19" s="6"/>
      <c r="B19" s="40">
        <v>11</v>
      </c>
      <c r="C19" s="39" t="s">
        <v>236</v>
      </c>
      <c r="D19" s="37" t="s">
        <v>237</v>
      </c>
      <c r="E19" s="4">
        <v>37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5.2857142857142856</v>
      </c>
    </row>
    <row r="20" spans="1:12">
      <c r="A20" s="6"/>
      <c r="B20" s="40">
        <v>12</v>
      </c>
      <c r="C20" s="39" t="s">
        <v>238</v>
      </c>
      <c r="D20" s="37" t="s">
        <v>239</v>
      </c>
      <c r="E20" s="4">
        <v>80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11.428571428571429</v>
      </c>
    </row>
    <row r="21" spans="1:12">
      <c r="A21" s="6"/>
      <c r="B21" s="40">
        <v>13</v>
      </c>
      <c r="C21" s="39" t="s">
        <v>240</v>
      </c>
      <c r="D21" s="37" t="s">
        <v>241</v>
      </c>
      <c r="E21" s="4">
        <v>98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14</v>
      </c>
    </row>
    <row r="22" spans="1:12">
      <c r="A22" s="6"/>
      <c r="B22" s="40">
        <v>14</v>
      </c>
      <c r="C22" s="39" t="s">
        <v>242</v>
      </c>
      <c r="D22" s="37" t="s">
        <v>243</v>
      </c>
      <c r="E22" s="4">
        <v>80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11.428571428571429</v>
      </c>
    </row>
    <row r="23" spans="1:12">
      <c r="A23" s="6"/>
      <c r="B23" s="40"/>
      <c r="C23" s="39"/>
      <c r="D23" s="37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6"/>
      <c r="B24" s="40"/>
      <c r="C24" s="39"/>
      <c r="D24" s="37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6"/>
      <c r="B25" s="40"/>
      <c r="C25" s="39"/>
      <c r="D25" s="37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6"/>
      <c r="B26" s="40"/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B27" s="40"/>
      <c r="C27" s="6"/>
      <c r="D27" s="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B28" s="40"/>
      <c r="C28" s="6"/>
      <c r="D28" s="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B29" s="40"/>
      <c r="C29" s="6"/>
      <c r="D29" s="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B30" s="40"/>
      <c r="C30" s="6"/>
      <c r="D30" s="6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B31" s="40"/>
      <c r="C31" s="7"/>
      <c r="D31" s="6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B32" s="40"/>
      <c r="C32" s="7"/>
      <c r="D32" s="6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40"/>
      <c r="C33" s="7"/>
      <c r="D33" s="6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40"/>
      <c r="C34" s="7"/>
      <c r="D34" s="6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40"/>
      <c r="C35" s="7"/>
      <c r="D35" s="6"/>
      <c r="E35" s="4"/>
      <c r="F35" s="4"/>
      <c r="G35" s="4"/>
      <c r="H35" s="4"/>
      <c r="I35" s="4"/>
      <c r="J35" s="4"/>
      <c r="K35" s="4"/>
      <c r="L35" s="9">
        <f t="shared" ref="L35:L39" si="1">SUM(E35:K35)/7</f>
        <v>0</v>
      </c>
    </row>
    <row r="36" spans="2:12">
      <c r="B36" s="40"/>
      <c r="C36" s="7"/>
      <c r="D36" s="6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>
      <c r="B37" s="40"/>
      <c r="C37" s="7"/>
      <c r="D37" s="6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>
      <c r="B38" s="40"/>
      <c r="C38" s="7"/>
      <c r="D38" s="6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>
      <c r="B39" s="40"/>
      <c r="C39" s="3"/>
      <c r="D39" s="19"/>
      <c r="E39" s="3"/>
      <c r="F39" s="3"/>
      <c r="G39" s="3"/>
      <c r="H39" s="3"/>
      <c r="I39" s="3"/>
      <c r="J39" s="3"/>
      <c r="K39" s="3"/>
      <c r="L39" s="9">
        <f t="shared" si="1"/>
        <v>0</v>
      </c>
    </row>
    <row r="40" spans="2:12">
      <c r="C40" s="51"/>
      <c r="D40" s="51"/>
      <c r="E40" s="10">
        <f>COUNTIF(E9:E39,"&gt;=70")</f>
        <v>10</v>
      </c>
      <c r="F40" s="10">
        <f>COUNTIF(F9:F39,"&gt;=70")</f>
        <v>0</v>
      </c>
      <c r="G40" s="10">
        <f>COUNTIF(G9:G39,"&gt;=70")</f>
        <v>0</v>
      </c>
      <c r="H40" s="10">
        <f>COUNTIF(H9:H39,"&gt;=70")</f>
        <v>0</v>
      </c>
      <c r="I40" s="10">
        <f>COUNTIF(I9:I39,"&gt;=70")</f>
        <v>0</v>
      </c>
      <c r="J40" s="10">
        <f>COUNTIF(J9:J39,"&gt;=70")</f>
        <v>0</v>
      </c>
      <c r="K40" s="10">
        <f>COUNTIF(K9:K39,"&gt;=70")</f>
        <v>0</v>
      </c>
      <c r="L40" s="14">
        <f>COUNTIF(L9:L34,"&gt;=70")</f>
        <v>0</v>
      </c>
    </row>
    <row r="41" spans="2:12">
      <c r="C41" s="51"/>
      <c r="D41" s="51"/>
      <c r="E41" s="11">
        <f>COUNTIF(E9:E39,"&lt;70")</f>
        <v>4</v>
      </c>
      <c r="F41" s="11">
        <f>COUNTIF(F9:F39,"&lt;70")</f>
        <v>14</v>
      </c>
      <c r="G41" s="11">
        <f>COUNTIF(G9:G39,"&lt;70")</f>
        <v>14</v>
      </c>
      <c r="H41" s="11">
        <f>COUNTIF(H9:H39,"&lt;70")</f>
        <v>14</v>
      </c>
      <c r="I41" s="11">
        <f>COUNTIF(I9:I39,"&lt;70")</f>
        <v>14</v>
      </c>
      <c r="J41" s="11">
        <f>COUNTIF(J9:J39,"&lt;70")</f>
        <v>14</v>
      </c>
      <c r="K41" s="11">
        <f>COUNTIF(K9:K39,"&lt;70")</f>
        <v>14</v>
      </c>
      <c r="L41" s="11">
        <f>COUNTIF(L9:L39,"&lt;70")</f>
        <v>31</v>
      </c>
    </row>
    <row r="42" spans="2:12">
      <c r="C42" s="51"/>
      <c r="D42" s="51"/>
      <c r="E42" s="11">
        <f>COUNT(E9:E39)</f>
        <v>14</v>
      </c>
      <c r="F42" s="11">
        <f>COUNT(F9:F39)</f>
        <v>14</v>
      </c>
      <c r="G42" s="11">
        <f>COUNT(G9:G39)</f>
        <v>14</v>
      </c>
      <c r="H42" s="11">
        <f>COUNT(H9:H39)</f>
        <v>14</v>
      </c>
      <c r="I42" s="11">
        <f>COUNT(I9:I39)</f>
        <v>14</v>
      </c>
      <c r="J42" s="11">
        <f>COUNT(J9:J39)</f>
        <v>14</v>
      </c>
      <c r="K42" s="11">
        <f>COUNT(K9:K39)</f>
        <v>14</v>
      </c>
      <c r="L42" s="11">
        <f>COUNT(L9:L39)</f>
        <v>31</v>
      </c>
    </row>
    <row r="43" spans="2:12">
      <c r="C43" s="51"/>
      <c r="D43" s="51"/>
      <c r="E43" s="12">
        <f>E40/E42</f>
        <v>0.7142857142857143</v>
      </c>
      <c r="F43" s="13">
        <f t="shared" ref="F43:L43" si="2">F40/F42</f>
        <v>0</v>
      </c>
      <c r="G43" s="13">
        <f t="shared" si="2"/>
        <v>0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</row>
    <row r="44" spans="2:12">
      <c r="C44" s="51"/>
      <c r="D44" s="51"/>
      <c r="E44" s="12">
        <f>E41/E42</f>
        <v>0.2857142857142857</v>
      </c>
      <c r="F44" s="12">
        <f t="shared" ref="F44:L44" si="3">F41/F42</f>
        <v>1</v>
      </c>
      <c r="G44" s="13">
        <f t="shared" si="3"/>
        <v>1</v>
      </c>
      <c r="H44" s="13">
        <f t="shared" si="3"/>
        <v>1</v>
      </c>
      <c r="I44" s="13">
        <f t="shared" si="3"/>
        <v>1</v>
      </c>
      <c r="J44" s="13">
        <f t="shared" si="3"/>
        <v>1</v>
      </c>
      <c r="K44" s="13">
        <f t="shared" si="3"/>
        <v>1</v>
      </c>
      <c r="L44" s="13">
        <f t="shared" si="3"/>
        <v>1</v>
      </c>
    </row>
    <row r="45" spans="2:12">
      <c r="C45" s="51"/>
      <c r="D45" s="51"/>
    </row>
    <row r="46" spans="2:12">
      <c r="C46" s="1"/>
      <c r="D46" s="1"/>
    </row>
    <row r="47" spans="2:12">
      <c r="E47" s="55"/>
      <c r="F47" s="55"/>
      <c r="G47" s="55"/>
      <c r="H47" s="55"/>
      <c r="I47" s="55"/>
      <c r="J47" s="55"/>
      <c r="K47" s="55"/>
    </row>
    <row r="48" spans="2:12">
      <c r="E48" s="52" t="s">
        <v>15</v>
      </c>
      <c r="F48" s="52"/>
      <c r="G48" s="52"/>
      <c r="H48" s="52"/>
      <c r="I48" s="52"/>
      <c r="J48" s="52"/>
      <c r="K48" s="52"/>
    </row>
  </sheetData>
  <mergeCells count="13">
    <mergeCell ref="C45:D45"/>
    <mergeCell ref="E47:K47"/>
    <mergeCell ref="E48:K48"/>
    <mergeCell ref="C40:D40"/>
    <mergeCell ref="C41:D41"/>
    <mergeCell ref="C42:D42"/>
    <mergeCell ref="C43:D43"/>
    <mergeCell ref="C44:D4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 607 B</vt:lpstr>
      <vt:lpstr>ASSO 607 A</vt:lpstr>
      <vt:lpstr>PDN 807 B</vt:lpstr>
      <vt:lpstr>DPIE 807 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2025-03-12T05:28:14Z</dcterms:modified>
</cp:coreProperties>
</file>