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asahi\Desktop\RESPALDO\reportes CALIFICACIONES y proyecto individuales\2025\01 ENERO DIC\CUARTO REPORTE\"/>
    </mc:Choice>
  </mc:AlternateContent>
  <xr:revisionPtr revIDLastSave="0" documentId="13_ncr:1_{8142D8E5-348A-4BA0-963A-DA818A5FFD0E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'1'!$A$1:$N$38</definedName>
    <definedName name="_xlnm.Print_Area" localSheetId="1">'2'!$A$1:$N$39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" i="24" l="1"/>
  <c r="L20" i="24"/>
  <c r="L18" i="24"/>
  <c r="L17" i="24"/>
  <c r="I16" i="24"/>
  <c r="L16" i="24"/>
  <c r="L15" i="24"/>
  <c r="I15" i="24"/>
  <c r="L14" i="24"/>
  <c r="L21" i="23"/>
  <c r="L19" i="23"/>
  <c r="L18" i="23"/>
  <c r="L17" i="23"/>
  <c r="I17" i="23"/>
  <c r="L16" i="23"/>
  <c r="I16" i="23"/>
  <c r="L14" i="23"/>
  <c r="L14" i="10" l="1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B10" i="24"/>
  <c r="B37" i="24" s="1"/>
  <c r="L8" i="24"/>
  <c r="H8" i="24"/>
  <c r="E8" i="24"/>
  <c r="N28" i="23"/>
  <c r="M28" i="23"/>
  <c r="K28" i="23"/>
  <c r="G28" i="23"/>
  <c r="F28" i="23"/>
  <c r="B10" i="23"/>
  <c r="B37" i="23" s="1"/>
  <c r="L8" i="23"/>
  <c r="H8" i="23"/>
  <c r="E8" i="23"/>
  <c r="B10" i="22"/>
  <c r="B39" i="22" s="1"/>
  <c r="L8" i="22"/>
  <c r="H8" i="22"/>
  <c r="E8" i="22"/>
  <c r="N30" i="22"/>
  <c r="M30" i="22"/>
  <c r="K30" i="22"/>
  <c r="G30" i="22"/>
  <c r="F30" i="22"/>
  <c r="B38" i="10"/>
  <c r="N29" i="10"/>
  <c r="M29" i="10"/>
  <c r="K29" i="10"/>
  <c r="G29" i="10"/>
  <c r="F29" i="10"/>
  <c r="E29" i="10"/>
  <c r="L18" i="10"/>
  <c r="L16" i="10"/>
  <c r="L15" i="10"/>
  <c r="I15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E28" i="24"/>
  <c r="E28" i="23"/>
  <c r="E30" i="22"/>
  <c r="I29" i="10"/>
  <c r="J29" i="10" s="1"/>
  <c r="H29" i="10"/>
  <c r="L29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30" i="22"/>
  <c r="J30" i="22" s="1"/>
  <c r="H30" i="22"/>
  <c r="L30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<sst xmlns="http://schemas.openxmlformats.org/spreadsheetml/2006/main" count="242" uniqueCount="53">
  <si>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</si>
  <si>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</si>
  <si>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</si>
  <si>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</si>
  <si>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</si>
  <si>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</si>
  <si>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</si>
  <si>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</si>
  <si>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</si>
  <si>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</si>
  <si>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</si>
  <si>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</si>
  <si>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</si>
  <si>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</si>
  <si>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</si>
  <si>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</si>
  <si>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</si>
  <si>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</si>
  <si>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</si>
  <si>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</si>
  <si>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</si>
  <si>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</si>
  <si>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</si>
  <si>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</si>
  <si>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</si>
  <si>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</si>
  <si>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</si>
  <si>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</si>
  <si>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</si>
  <si>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</si>
  <si>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</si>
  <si>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</si>
  <si>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EN GESTION EMPRESARIAL</t>
  </si>
  <si>
    <t>IGEM</t>
  </si>
  <si>
    <t>L.C ANA KARENINA CORDOBA FERMAN</t>
  </si>
  <si>
    <t>DADE. ASAHI NEGRETE ANOTA</t>
  </si>
  <si>
    <t>SISTEMAS DE INFORMCIÓN DE MERCADOTECNIA</t>
  </si>
  <si>
    <t>607 B</t>
  </si>
  <si>
    <t>ADMINISTRACION DE LA SALUD Y SEGURIDAD OCUPACIONAL</t>
  </si>
  <si>
    <t>PLAN DE NEGOCIOS</t>
  </si>
  <si>
    <t>807 B</t>
  </si>
  <si>
    <t>607 A</t>
  </si>
  <si>
    <t>DIRECCION DE PROYECTOS DE INNOVACION EM'PRESARIAL</t>
  </si>
  <si>
    <t>807 A</t>
  </si>
  <si>
    <t>INGENIERIA ECONOMICA</t>
  </si>
  <si>
    <t>407 B</t>
  </si>
  <si>
    <t>FEBRERO JUNIO 2025</t>
  </si>
  <si>
    <t>III</t>
  </si>
  <si>
    <t>IV</t>
  </si>
  <si>
    <t>V</t>
  </si>
  <si>
    <t>VI</t>
  </si>
  <si>
    <t>VII</t>
  </si>
  <si>
    <t>DIRECCION DE PROYECTOS DE INNOVACION EMPRESARIAL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</si>
</sst>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9" fontId="4" fillId="0" borderId="13" xfId="1" applyFont="1" applyBorder="1" applyAlignment="1">
      <alignment horizontal="center" vertical="center" wrapText="1"/>
    </xf>
    <xf numFmtId="9" fontId="4" fillId="0" borderId="14" xfId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78441</xdr:colOff>
      <xdr:row>34</xdr:row>
      <xdr:rowOff>78441</xdr:rowOff>
    </xdr:from>
    <xdr:to>
      <xdr:col>3</xdr:col>
      <xdr:colOff>678516</xdr:colOff>
      <xdr:row>34</xdr:row>
      <xdr:rowOff>745191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AE01E45-CF3C-C343-5BE8-3F38F1419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9353" y="8460441"/>
          <a:ext cx="600075" cy="666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8"/>
  <sheetViews>
    <sheetView topLeftCell="A5" zoomScale="85" zoomScaleNormal="85" zoomScaleSheetLayoutView="100" workbookViewId="0">
      <selection activeCell="A17" sqref="A17:XFD17"/>
    </sheetView>
  </sheetViews>
  <sheetFormatPr baseColWidth="10" defaultColWidth="11.453125" defaultRowHeight="12.5" x14ac:dyDescent="0.25"/>
  <cols>
    <col min="1" max="1" width="38.54296875" style="1" bestFit="1" customWidth="1"/>
    <col min="2" max="2" width="4.81640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7" width="7.54296875" style="1" customWidth="1"/>
    <col min="8" max="8" width="11.81640625" style="1" customWidth="1"/>
    <col min="9" max="12" width="7.54296875" style="1" customWidth="1"/>
    <col min="13" max="16384" width="11.453125" style="1"/>
  </cols>
  <sheetData>
    <row r="1" spans="1:14" ht="62.25" customHeight="1" x14ac:dyDescent="0.2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ht="13" x14ac:dyDescent="0.3">
      <c r="A6" s="41" t="s">
        <v>2</v>
      </c>
      <c r="B6" s="41"/>
      <c r="C6" s="41"/>
      <c r="D6" s="41"/>
      <c r="E6" s="42" t="s">
        <v>32</v>
      </c>
      <c r="F6" s="42"/>
      <c r="G6" s="42"/>
      <c r="H6" s="4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2" t="s">
        <v>4</v>
      </c>
      <c r="C8" s="32"/>
      <c r="D8" s="14" t="s">
        <v>5</v>
      </c>
      <c r="E8" s="5">
        <v>5</v>
      </c>
      <c r="G8" s="4" t="s">
        <v>6</v>
      </c>
      <c r="H8" s="5">
        <v>5</v>
      </c>
      <c r="I8" s="38" t="s">
        <v>7</v>
      </c>
      <c r="J8" s="38"/>
      <c r="K8" s="38"/>
      <c r="L8" s="32" t="s">
        <v>46</v>
      </c>
      <c r="M8" s="32"/>
      <c r="N8" s="32"/>
    </row>
    <row r="10" spans="1:14" ht="13" x14ac:dyDescent="0.3">
      <c r="A10" s="4" t="s">
        <v>8</v>
      </c>
      <c r="B10" s="32" t="s">
        <v>35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ht="13" x14ac:dyDescent="0.25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ht="25" x14ac:dyDescent="0.25">
      <c r="A14" s="8" t="s">
        <v>36</v>
      </c>
      <c r="B14" s="9" t="s">
        <v>21</v>
      </c>
      <c r="C14" s="9" t="s">
        <v>37</v>
      </c>
      <c r="D14" s="9" t="s">
        <v>33</v>
      </c>
      <c r="E14" s="9">
        <v>27</v>
      </c>
      <c r="F14" s="9">
        <v>26</v>
      </c>
      <c r="G14" s="9"/>
      <c r="H14" s="10"/>
      <c r="I14" s="9">
        <v>1</v>
      </c>
      <c r="J14" s="10"/>
      <c r="K14" s="9">
        <v>0</v>
      </c>
      <c r="L14" s="10">
        <f t="shared" ref="L14:L29" si="0">K14/E14</f>
        <v>0</v>
      </c>
      <c r="M14" s="9">
        <v>93</v>
      </c>
      <c r="N14" s="15">
        <v>0.85</v>
      </c>
    </row>
    <row r="15" spans="1:14" s="11" customFormat="1" ht="25" x14ac:dyDescent="0.25">
      <c r="A15" s="8" t="s">
        <v>38</v>
      </c>
      <c r="B15" s="9" t="s">
        <v>21</v>
      </c>
      <c r="C15" s="9" t="s">
        <v>41</v>
      </c>
      <c r="D15" s="9" t="s">
        <v>33</v>
      </c>
      <c r="E15" s="9">
        <v>31</v>
      </c>
      <c r="F15" s="9">
        <v>26</v>
      </c>
      <c r="G15" s="9"/>
      <c r="H15" s="10"/>
      <c r="I15" s="9">
        <f t="shared" ref="I15:I29" si="1">(E15-SUM(F15:G15))-K15</f>
        <v>5</v>
      </c>
      <c r="J15" s="10"/>
      <c r="K15" s="9">
        <v>0</v>
      </c>
      <c r="L15" s="10">
        <f t="shared" si="0"/>
        <v>0</v>
      </c>
      <c r="M15" s="9">
        <v>77</v>
      </c>
      <c r="N15" s="15">
        <v>0.74</v>
      </c>
    </row>
    <row r="16" spans="1:14" s="11" customFormat="1" x14ac:dyDescent="0.25">
      <c r="A16" s="8" t="s">
        <v>39</v>
      </c>
      <c r="B16" s="9" t="s">
        <v>21</v>
      </c>
      <c r="C16" s="9" t="s">
        <v>40</v>
      </c>
      <c r="D16" s="9" t="s">
        <v>33</v>
      </c>
      <c r="E16" s="9">
        <v>14</v>
      </c>
      <c r="F16" s="9">
        <v>14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100</v>
      </c>
      <c r="N16" s="15">
        <v>1</v>
      </c>
    </row>
    <row r="17" spans="1:14" s="11" customFormat="1" ht="25" x14ac:dyDescent="0.25">
      <c r="A17" s="8" t="s">
        <v>42</v>
      </c>
      <c r="B17" s="9" t="s">
        <v>21</v>
      </c>
      <c r="C17" s="9" t="s">
        <v>43</v>
      </c>
      <c r="D17" s="9" t="s">
        <v>33</v>
      </c>
      <c r="E17" s="9">
        <v>22</v>
      </c>
      <c r="F17" s="9">
        <v>22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96</v>
      </c>
      <c r="N17" s="15">
        <v>0.64</v>
      </c>
    </row>
    <row r="18" spans="1:14" s="11" customFormat="1" x14ac:dyDescent="0.25">
      <c r="A18" s="8" t="s">
        <v>44</v>
      </c>
      <c r="B18" s="9" t="s">
        <v>21</v>
      </c>
      <c r="C18" s="9" t="s">
        <v>45</v>
      </c>
      <c r="D18" s="9" t="s">
        <v>33</v>
      </c>
      <c r="E18" s="9">
        <v>14</v>
      </c>
      <c r="F18" s="9">
        <v>10</v>
      </c>
      <c r="G18" s="9"/>
      <c r="H18" s="10"/>
      <c r="I18" s="9">
        <v>4</v>
      </c>
      <c r="J18" s="10"/>
      <c r="K18" s="9">
        <v>0</v>
      </c>
      <c r="L18" s="10">
        <f t="shared" si="0"/>
        <v>0</v>
      </c>
      <c r="M18" s="9">
        <v>68</v>
      </c>
      <c r="N18" s="15">
        <v>0.65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21"/>
      <c r="B22" s="22"/>
      <c r="C22" s="22"/>
      <c r="D22" s="22"/>
      <c r="E22" s="22"/>
      <c r="F22" s="22"/>
      <c r="G22" s="22"/>
      <c r="H22" s="23"/>
      <c r="I22" s="22"/>
      <c r="J22" s="23"/>
      <c r="K22" s="22"/>
      <c r="L22" s="23"/>
      <c r="M22" s="22"/>
      <c r="N22" s="24"/>
    </row>
    <row r="23" spans="1:14" s="11" customFormat="1" x14ac:dyDescent="0.25">
      <c r="A23" s="21"/>
      <c r="B23" s="22"/>
      <c r="C23" s="22"/>
      <c r="D23" s="22"/>
      <c r="E23" s="22"/>
      <c r="F23" s="22"/>
      <c r="G23" s="22"/>
      <c r="H23" s="23"/>
      <c r="I23" s="22"/>
      <c r="J23" s="23"/>
      <c r="K23" s="22"/>
      <c r="L23" s="23"/>
      <c r="M23" s="22"/>
      <c r="N23" s="24"/>
    </row>
    <row r="24" spans="1:14" s="11" customFormat="1" x14ac:dyDescent="0.25">
      <c r="A24" s="21"/>
      <c r="B24" s="22"/>
      <c r="C24" s="22"/>
      <c r="D24" s="22"/>
      <c r="E24" s="22"/>
      <c r="F24" s="22"/>
      <c r="G24" s="22"/>
      <c r="H24" s="23"/>
      <c r="I24" s="22"/>
      <c r="J24" s="23"/>
      <c r="K24" s="22"/>
      <c r="L24" s="23"/>
      <c r="M24" s="22"/>
      <c r="N24" s="24"/>
    </row>
    <row r="25" spans="1:14" s="11" customFormat="1" x14ac:dyDescent="0.25">
      <c r="A25" s="21"/>
      <c r="B25" s="22"/>
      <c r="C25" s="22"/>
      <c r="D25" s="22"/>
      <c r="E25" s="22"/>
      <c r="F25" s="22"/>
      <c r="G25" s="22"/>
      <c r="H25" s="23"/>
      <c r="I25" s="22"/>
      <c r="J25" s="23"/>
      <c r="K25" s="22"/>
      <c r="L25" s="23"/>
      <c r="M25" s="22"/>
      <c r="N25" s="24"/>
    </row>
    <row r="26" spans="1:14" s="11" customFormat="1" x14ac:dyDescent="0.25">
      <c r="A26" s="21"/>
      <c r="B26" s="22"/>
      <c r="C26" s="22"/>
      <c r="D26" s="22"/>
      <c r="E26" s="22"/>
      <c r="F26" s="22"/>
      <c r="G26" s="22"/>
      <c r="H26" s="23"/>
      <c r="I26" s="22"/>
      <c r="J26" s="23"/>
      <c r="K26" s="22"/>
      <c r="L26" s="23"/>
      <c r="M26" s="22"/>
      <c r="N26" s="24"/>
    </row>
    <row r="27" spans="1:14" s="11" customFormat="1" x14ac:dyDescent="0.25">
      <c r="A27" s="21"/>
      <c r="B27" s="22"/>
      <c r="C27" s="22"/>
      <c r="D27" s="22"/>
      <c r="E27" s="22"/>
      <c r="F27" s="22"/>
      <c r="G27" s="22"/>
      <c r="H27" s="23"/>
      <c r="I27" s="22"/>
      <c r="J27" s="23"/>
      <c r="K27" s="22"/>
      <c r="L27" s="23"/>
      <c r="M27" s="22"/>
      <c r="N27" s="24"/>
    </row>
    <row r="28" spans="1:14" s="11" customFormat="1" x14ac:dyDescent="0.25">
      <c r="A28" s="21"/>
      <c r="B28" s="22"/>
      <c r="C28" s="22"/>
      <c r="D28" s="22"/>
      <c r="E28" s="22"/>
      <c r="F28" s="22"/>
      <c r="G28" s="22"/>
      <c r="H28" s="23"/>
      <c r="I28" s="22"/>
      <c r="J28" s="23"/>
      <c r="K28" s="22"/>
      <c r="L28" s="23"/>
      <c r="M28" s="22"/>
      <c r="N28" s="24"/>
    </row>
    <row r="29" spans="1:14" ht="13" thickBot="1" x14ac:dyDescent="0.3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SUM(E14:E21)</f>
        <v>108</v>
      </c>
      <c r="F29" s="17">
        <f>SUM(F14:F21)</f>
        <v>98</v>
      </c>
      <c r="G29" s="17">
        <f>SUM(G14:G21)</f>
        <v>0</v>
      </c>
      <c r="H29" s="18">
        <f>SUM(F29:G29)/E29</f>
        <v>0.90740740740740744</v>
      </c>
      <c r="I29" s="17">
        <f t="shared" si="1"/>
        <v>10</v>
      </c>
      <c r="J29" s="18">
        <f t="shared" ref="J29" si="2">I29/E29</f>
        <v>9.2592592592592587E-2</v>
      </c>
      <c r="K29" s="17">
        <f>SUM(K14:K21)</f>
        <v>0</v>
      </c>
      <c r="L29" s="18">
        <f t="shared" si="0"/>
        <v>0</v>
      </c>
      <c r="M29" s="17">
        <f>AVERAGE(M14:M21)</f>
        <v>86.8</v>
      </c>
      <c r="N29" s="19">
        <f>AVERAGE(N14:N21)</f>
        <v>0.77600000000000002</v>
      </c>
    </row>
    <row r="31" spans="1:14" ht="120" customHeight="1" x14ac:dyDescent="0.25">
      <c r="A31" s="35" t="s">
        <v>26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</row>
    <row r="33" spans="1:10" x14ac:dyDescent="0.25">
      <c r="A33" s="12"/>
    </row>
    <row r="34" spans="1:10" ht="13" x14ac:dyDescent="0.3">
      <c r="B34" s="29" t="s">
        <v>27</v>
      </c>
      <c r="C34" s="29"/>
      <c r="D34" s="29"/>
      <c r="G34" s="30" t="s">
        <v>28</v>
      </c>
      <c r="H34" s="30"/>
      <c r="I34" s="30"/>
      <c r="J34" s="30"/>
    </row>
    <row r="35" spans="1:10" ht="62.25" customHeight="1" x14ac:dyDescent="0.25">
      <c r="B35" s="31"/>
      <c r="C35" s="31"/>
      <c r="D35" s="31"/>
      <c r="G35" s="32"/>
      <c r="H35" s="32"/>
      <c r="I35" s="32"/>
      <c r="J35" s="32"/>
    </row>
    <row r="36" spans="1:10" hidden="1" x14ac:dyDescent="0.25">
      <c r="A36" s="25" t="e">
        <v>#REF!</v>
      </c>
      <c r="B36" s="25"/>
      <c r="C36" s="6"/>
      <c r="E36" s="25"/>
      <c r="F36" s="25"/>
      <c r="G36" s="25"/>
      <c r="H36" s="25"/>
    </row>
    <row r="37" spans="1:10" hidden="1" x14ac:dyDescent="0.25"/>
    <row r="38" spans="1:10" ht="45" customHeight="1" x14ac:dyDescent="0.25">
      <c r="B38" s="26" t="str">
        <f>B10</f>
        <v>DADE. ASAHI NEGRETE ANOTA</v>
      </c>
      <c r="C38" s="26"/>
      <c r="D38" s="26"/>
      <c r="E38" s="13"/>
      <c r="F38" s="13"/>
      <c r="G38" s="26" t="s">
        <v>34</v>
      </c>
      <c r="H38" s="26"/>
      <c r="I38" s="26"/>
      <c r="J38" s="26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1:N31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4:D34"/>
    <mergeCell ref="G34:J34"/>
    <mergeCell ref="B35:D35"/>
    <mergeCell ref="G35:J35"/>
    <mergeCell ref="A36:B36"/>
    <mergeCell ref="E36:H36"/>
    <mergeCell ref="B38:D38"/>
    <mergeCell ref="G38:J38"/>
    <mergeCell ref="K12:K13"/>
  </mergeCells>
  <phoneticPr fontId="9" type="noConversion"/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9"/>
  <sheetViews>
    <sheetView topLeftCell="A7" zoomScale="85" zoomScaleNormal="85" zoomScaleSheetLayoutView="100" workbookViewId="0">
      <selection activeCell="L26" sqref="L26"/>
    </sheetView>
  </sheetViews>
  <sheetFormatPr baseColWidth="10" defaultColWidth="11.453125" defaultRowHeight="12.5" x14ac:dyDescent="0.25"/>
  <cols>
    <col min="1" max="1" width="38.54296875" style="1" bestFit="1" customWidth="1"/>
    <col min="2" max="2" width="4.81640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ht="13" x14ac:dyDescent="0.3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2">
        <v>2</v>
      </c>
      <c r="C8" s="32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8" t="s">
        <v>7</v>
      </c>
      <c r="J8" s="38"/>
      <c r="K8" s="38"/>
      <c r="L8" s="32" t="str">
        <f>'1'!L8</f>
        <v>FEBRERO JUNIO 2025</v>
      </c>
      <c r="M8" s="32"/>
      <c r="N8" s="32"/>
    </row>
    <row r="10" spans="1:14" ht="13" x14ac:dyDescent="0.3">
      <c r="A10" s="4" t="s">
        <v>8</v>
      </c>
      <c r="B10" s="32" t="str">
        <f>'1'!B10</f>
        <v>DADE. ASAHI NEGRETE ANOTA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ht="13" x14ac:dyDescent="0.25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5">
      <c r="A14" s="8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ht="16.5" customHeight="1" x14ac:dyDescent="0.25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ht="13" thickBot="1" x14ac:dyDescent="0.3">
      <c r="A30" s="16" t="s">
        <v>24</v>
      </c>
      <c r="B30" s="17" t="s">
        <v>25</v>
      </c>
      <c r="C30" s="17" t="s">
        <v>25</v>
      </c>
      <c r="D30" s="17" t="s">
        <v>25</v>
      </c>
      <c r="E30" s="17">
        <f>SUM(E14:E29)</f>
        <v>0</v>
      </c>
      <c r="F30" s="17">
        <f>SUM(F14:F29)</f>
        <v>0</v>
      </c>
      <c r="G30" s="17">
        <f>SUM(G14:G29)</f>
        <v>0</v>
      </c>
      <c r="H30" s="18" t="e">
        <f>SUM(F30:G30)/E30</f>
        <v>#DIV/0!</v>
      </c>
      <c r="I30" s="17">
        <f t="shared" ref="I30" si="0">(E30-SUM(F30:G30))-K30</f>
        <v>0</v>
      </c>
      <c r="J30" s="18" t="e">
        <f t="shared" ref="J30" si="1">I30/E30</f>
        <v>#DIV/0!</v>
      </c>
      <c r="K30" s="17">
        <f>SUM(K14:K29)</f>
        <v>0</v>
      </c>
      <c r="L30" s="18" t="e">
        <f t="shared" ref="L30" si="2">K30/E30</f>
        <v>#DIV/0!</v>
      </c>
      <c r="M30" s="17" t="e">
        <f>AVERAGE(M14:M29)</f>
        <v>#DIV/0!</v>
      </c>
      <c r="N30" s="19" t="e">
        <f>AVERAGE(N14:N29)</f>
        <v>#DIV/0!</v>
      </c>
    </row>
    <row r="32" spans="1:14" ht="120" customHeight="1" x14ac:dyDescent="0.25">
      <c r="A32" s="35" t="s">
        <v>26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</row>
    <row r="34" spans="1:10" x14ac:dyDescent="0.25">
      <c r="A34" s="12"/>
    </row>
    <row r="35" spans="1:10" ht="13" x14ac:dyDescent="0.3">
      <c r="B35" s="29" t="s">
        <v>27</v>
      </c>
      <c r="C35" s="29"/>
      <c r="D35" s="29"/>
      <c r="G35" s="30" t="s">
        <v>28</v>
      </c>
      <c r="H35" s="30"/>
      <c r="I35" s="30"/>
      <c r="J35" s="30"/>
    </row>
    <row r="36" spans="1:10" ht="62.25" customHeight="1" x14ac:dyDescent="0.25">
      <c r="B36" s="31"/>
      <c r="C36" s="31"/>
      <c r="D36" s="31"/>
      <c r="G36" s="32"/>
      <c r="H36" s="32"/>
      <c r="I36" s="32"/>
      <c r="J36" s="32"/>
    </row>
    <row r="37" spans="1:10" hidden="1" x14ac:dyDescent="0.25">
      <c r="A37" s="25" t="e">
        <v>#REF!</v>
      </c>
      <c r="B37" s="25"/>
      <c r="C37" s="6"/>
      <c r="E37" s="25"/>
      <c r="F37" s="25"/>
      <c r="G37" s="25"/>
      <c r="H37" s="25"/>
    </row>
    <row r="38" spans="1:10" hidden="1" x14ac:dyDescent="0.25"/>
    <row r="39" spans="1:10" ht="45" customHeight="1" x14ac:dyDescent="0.25">
      <c r="B39" s="26" t="str">
        <f>B10</f>
        <v>DADE. ASAHI NEGRETE ANOTA</v>
      </c>
      <c r="C39" s="26"/>
      <c r="D39" s="26"/>
      <c r="E39" s="13"/>
      <c r="F39" s="13"/>
      <c r="G39" s="26"/>
      <c r="H39" s="26"/>
      <c r="I39" s="26"/>
      <c r="J39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2:N32"/>
    <mergeCell ref="B36:D36"/>
    <mergeCell ref="G36:J36"/>
    <mergeCell ref="B35:D35"/>
    <mergeCell ref="G35:J35"/>
    <mergeCell ref="A37:B37"/>
    <mergeCell ref="E37:H37"/>
    <mergeCell ref="B39:D39"/>
    <mergeCell ref="G39:J39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3" zoomScale="85" zoomScaleNormal="85" zoomScaleSheetLayoutView="100" workbookViewId="0">
      <selection activeCell="A20" sqref="A20:N21"/>
    </sheetView>
  </sheetViews>
  <sheetFormatPr baseColWidth="10" defaultColWidth="11.453125" defaultRowHeight="12.5" x14ac:dyDescent="0.25"/>
  <cols>
    <col min="1" max="1" width="38.54296875" style="1" bestFit="1" customWidth="1"/>
    <col min="2" max="2" width="4.81640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ht="13" x14ac:dyDescent="0.3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2">
        <v>3</v>
      </c>
      <c r="C8" s="32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8" t="s">
        <v>7</v>
      </c>
      <c r="J8" s="38"/>
      <c r="K8" s="38"/>
      <c r="L8" s="32" t="str">
        <f>'1'!L8</f>
        <v>FEBRERO JUNIO 2025</v>
      </c>
      <c r="M8" s="32"/>
      <c r="N8" s="32"/>
    </row>
    <row r="10" spans="1:14" ht="13" x14ac:dyDescent="0.3">
      <c r="A10" s="4" t="s">
        <v>8</v>
      </c>
      <c r="B10" s="32" t="str">
        <f>'1'!B10</f>
        <v>DADE. ASAHI NEGRETE ANOTA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ht="13" x14ac:dyDescent="0.25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ht="25" x14ac:dyDescent="0.25">
      <c r="A14" s="8" t="s">
        <v>36</v>
      </c>
      <c r="B14" s="9" t="s">
        <v>49</v>
      </c>
      <c r="C14" s="9" t="s">
        <v>37</v>
      </c>
      <c r="D14" s="9" t="s">
        <v>33</v>
      </c>
      <c r="E14" s="9">
        <v>27</v>
      </c>
      <c r="F14" s="9">
        <v>26</v>
      </c>
      <c r="G14" s="9"/>
      <c r="H14" s="10"/>
      <c r="I14" s="9">
        <v>1</v>
      </c>
      <c r="J14" s="10"/>
      <c r="K14" s="9">
        <v>0</v>
      </c>
      <c r="L14" s="10">
        <f t="shared" ref="L14:L21" si="0">K14/E14</f>
        <v>0</v>
      </c>
      <c r="M14" s="9">
        <v>92</v>
      </c>
      <c r="N14" s="15">
        <v>0.81</v>
      </c>
    </row>
    <row r="15" spans="1:14" s="11" customFormat="1" x14ac:dyDescent="0.25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5" x14ac:dyDescent="0.25">
      <c r="A16" s="8" t="s">
        <v>38</v>
      </c>
      <c r="B16" s="9" t="s">
        <v>49</v>
      </c>
      <c r="C16" s="9" t="s">
        <v>41</v>
      </c>
      <c r="D16" s="9" t="s">
        <v>33</v>
      </c>
      <c r="E16" s="9">
        <v>31</v>
      </c>
      <c r="F16" s="9">
        <v>29</v>
      </c>
      <c r="G16" s="9"/>
      <c r="H16" s="10"/>
      <c r="I16" s="9">
        <f t="shared" ref="I16" si="1">(E16-SUM(F16:G16))-K16</f>
        <v>2</v>
      </c>
      <c r="J16" s="10"/>
      <c r="K16" s="9">
        <v>0</v>
      </c>
      <c r="L16" s="10">
        <f t="shared" si="0"/>
        <v>0</v>
      </c>
      <c r="M16" s="9">
        <v>91</v>
      </c>
      <c r="N16" s="15">
        <v>0.84</v>
      </c>
    </row>
    <row r="17" spans="1:14" s="11" customFormat="1" ht="25" x14ac:dyDescent="0.25">
      <c r="A17" s="8" t="s">
        <v>38</v>
      </c>
      <c r="B17" s="9" t="s">
        <v>50</v>
      </c>
      <c r="C17" s="9" t="s">
        <v>41</v>
      </c>
      <c r="D17" s="9" t="s">
        <v>33</v>
      </c>
      <c r="E17" s="9">
        <v>31</v>
      </c>
      <c r="F17" s="9">
        <v>29</v>
      </c>
      <c r="G17" s="9"/>
      <c r="H17" s="10"/>
      <c r="I17" s="9">
        <f t="shared" ref="I17" si="2">(E17-SUM(F17:G17))-K17</f>
        <v>2</v>
      </c>
      <c r="J17" s="10"/>
      <c r="K17" s="9">
        <v>0</v>
      </c>
      <c r="L17" s="10">
        <f t="shared" si="0"/>
        <v>0</v>
      </c>
      <c r="M17" s="9">
        <v>81</v>
      </c>
      <c r="N17" s="15">
        <v>0.92</v>
      </c>
    </row>
    <row r="18" spans="1:14" s="11" customFormat="1" x14ac:dyDescent="0.25">
      <c r="A18" s="8" t="s">
        <v>39</v>
      </c>
      <c r="B18" s="9" t="s">
        <v>50</v>
      </c>
      <c r="C18" s="9" t="s">
        <v>40</v>
      </c>
      <c r="D18" s="9" t="s">
        <v>33</v>
      </c>
      <c r="E18" s="9">
        <v>14</v>
      </c>
      <c r="F18" s="9">
        <v>14</v>
      </c>
      <c r="G18" s="9"/>
      <c r="H18" s="10"/>
      <c r="I18" s="9">
        <v>0</v>
      </c>
      <c r="J18" s="10"/>
      <c r="K18" s="9">
        <v>0</v>
      </c>
      <c r="L18" s="10">
        <f t="shared" si="0"/>
        <v>0</v>
      </c>
      <c r="M18" s="9">
        <v>94</v>
      </c>
      <c r="N18" s="15">
        <v>0.71</v>
      </c>
    </row>
    <row r="19" spans="1:14" s="11" customFormat="1" x14ac:dyDescent="0.25">
      <c r="A19" s="8" t="s">
        <v>39</v>
      </c>
      <c r="B19" s="9" t="s">
        <v>51</v>
      </c>
      <c r="C19" s="9" t="s">
        <v>40</v>
      </c>
      <c r="D19" s="9" t="s">
        <v>33</v>
      </c>
      <c r="E19" s="9">
        <v>14</v>
      </c>
      <c r="F19" s="9">
        <v>14</v>
      </c>
      <c r="G19" s="9"/>
      <c r="H19" s="10"/>
      <c r="I19" s="9">
        <v>0</v>
      </c>
      <c r="J19" s="10"/>
      <c r="K19" s="9">
        <v>0</v>
      </c>
      <c r="L19" s="10">
        <f t="shared" si="0"/>
        <v>0</v>
      </c>
      <c r="M19" s="9">
        <v>97</v>
      </c>
      <c r="N19" s="15">
        <v>0.86</v>
      </c>
    </row>
    <row r="20" spans="1:14" s="11" customFormat="1" ht="25" x14ac:dyDescent="0.25">
      <c r="A20" s="8" t="s">
        <v>42</v>
      </c>
      <c r="B20" s="9" t="s">
        <v>47</v>
      </c>
      <c r="C20" s="9" t="s">
        <v>43</v>
      </c>
      <c r="D20" s="9" t="s">
        <v>33</v>
      </c>
      <c r="E20" s="9">
        <v>22</v>
      </c>
      <c r="F20" s="9">
        <v>22</v>
      </c>
      <c r="G20" s="9"/>
      <c r="H20" s="10"/>
      <c r="I20" s="9">
        <v>0</v>
      </c>
      <c r="J20" s="10"/>
      <c r="K20" s="9">
        <v>0</v>
      </c>
      <c r="L20" s="10">
        <v>0</v>
      </c>
      <c r="M20" s="9">
        <v>100</v>
      </c>
      <c r="N20" s="15">
        <v>1</v>
      </c>
    </row>
    <row r="21" spans="1:14" s="11" customFormat="1" x14ac:dyDescent="0.25">
      <c r="A21" s="8" t="s">
        <v>44</v>
      </c>
      <c r="B21" s="9" t="s">
        <v>47</v>
      </c>
      <c r="C21" s="9" t="s">
        <v>45</v>
      </c>
      <c r="D21" s="9" t="s">
        <v>33</v>
      </c>
      <c r="E21" s="9">
        <v>14</v>
      </c>
      <c r="F21" s="9">
        <v>10</v>
      </c>
      <c r="G21" s="9"/>
      <c r="H21" s="10"/>
      <c r="I21" s="9">
        <v>4</v>
      </c>
      <c r="J21" s="10"/>
      <c r="K21" s="9">
        <v>0</v>
      </c>
      <c r="L21" s="10">
        <f t="shared" si="0"/>
        <v>0</v>
      </c>
      <c r="M21" s="9">
        <v>65</v>
      </c>
      <c r="N21" s="15">
        <v>0.71</v>
      </c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153</v>
      </c>
      <c r="F28" s="17">
        <f>SUM(F14:F27)</f>
        <v>144</v>
      </c>
      <c r="G28" s="17">
        <f>SUM(G14:G27)</f>
        <v>0</v>
      </c>
      <c r="H28" s="18">
        <f>SUM(F28:G28)/E28</f>
        <v>0.94117647058823528</v>
      </c>
      <c r="I28" s="17">
        <f t="shared" ref="I28" si="3">(E28-SUM(F28:G28))-K28</f>
        <v>9</v>
      </c>
      <c r="J28" s="18">
        <f t="shared" ref="J28" si="4">I28/E28</f>
        <v>5.8823529411764705E-2</v>
      </c>
      <c r="K28" s="17">
        <f>SUM(K14:K27)</f>
        <v>0</v>
      </c>
      <c r="L28" s="18">
        <f t="shared" ref="L28" si="5">K28/E28</f>
        <v>0</v>
      </c>
      <c r="M28" s="17">
        <f>AVERAGE(M14:M27)</f>
        <v>88.571428571428569</v>
      </c>
      <c r="N28" s="19">
        <f>AVERAGE(N14:N27)</f>
        <v>0.83571428571428563</v>
      </c>
    </row>
    <row r="30" spans="1:14" ht="120" customHeight="1" x14ac:dyDescent="0.25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5">
      <c r="A32" s="12"/>
    </row>
    <row r="33" spans="1:10" ht="13" x14ac:dyDescent="0.3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5">
      <c r="B34" s="31"/>
      <c r="C34" s="31"/>
      <c r="D34" s="31"/>
      <c r="G34" s="32"/>
      <c r="H34" s="32"/>
      <c r="I34" s="32"/>
      <c r="J34" s="32"/>
    </row>
    <row r="35" spans="1:10" hidden="1" x14ac:dyDescent="0.25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5"/>
    <row r="37" spans="1:10" ht="45" customHeight="1" x14ac:dyDescent="0.25">
      <c r="B37" s="26" t="str">
        <f>B10</f>
        <v>DADE. ASAHI NEGRETE ANOTA</v>
      </c>
      <c r="C37" s="26"/>
      <c r="D37" s="26"/>
      <c r="E37" s="13"/>
      <c r="F37" s="13"/>
      <c r="G37" s="26"/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topLeftCell="A7" zoomScale="85" zoomScaleNormal="85" zoomScaleSheetLayoutView="100" workbookViewId="0">
      <selection activeCell="G21" sqref="G21"/>
    </sheetView>
  </sheetViews>
  <sheetFormatPr baseColWidth="10" defaultColWidth="11.453125" defaultRowHeight="12.5" x14ac:dyDescent="0.25"/>
  <cols>
    <col min="1" max="1" width="38.54296875" style="1" bestFit="1" customWidth="1"/>
    <col min="2" max="2" width="4.81640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ht="13" x14ac:dyDescent="0.3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2">
        <v>4</v>
      </c>
      <c r="C8" s="32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8" t="s">
        <v>7</v>
      </c>
      <c r="J8" s="38"/>
      <c r="K8" s="38"/>
      <c r="L8" s="32" t="str">
        <f>'1'!L8</f>
        <v>FEBRERO JUNIO 2025</v>
      </c>
      <c r="M8" s="32"/>
      <c r="N8" s="32"/>
    </row>
    <row r="10" spans="1:14" ht="13" x14ac:dyDescent="0.3">
      <c r="A10" s="4" t="s">
        <v>8</v>
      </c>
      <c r="B10" s="32" t="str">
        <f>'1'!B10</f>
        <v>DADE. ASAHI NEGRETE ANOTA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ht="13" x14ac:dyDescent="0.25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ht="25" x14ac:dyDescent="0.25">
      <c r="A14" s="8" t="s">
        <v>36</v>
      </c>
      <c r="B14" s="9" t="s">
        <v>49</v>
      </c>
      <c r="C14" s="9" t="s">
        <v>37</v>
      </c>
      <c r="D14" s="9" t="s">
        <v>33</v>
      </c>
      <c r="E14" s="9">
        <v>27</v>
      </c>
      <c r="F14" s="9">
        <v>26</v>
      </c>
      <c r="G14" s="9"/>
      <c r="H14" s="10"/>
      <c r="I14" s="9">
        <v>1</v>
      </c>
      <c r="J14" s="10"/>
      <c r="K14" s="9">
        <v>0</v>
      </c>
      <c r="L14" s="10">
        <f t="shared" ref="L14:L18" si="0">K14/E14</f>
        <v>0</v>
      </c>
      <c r="M14" s="9">
        <v>92</v>
      </c>
      <c r="N14" s="15">
        <v>0.81</v>
      </c>
    </row>
    <row r="15" spans="1:14" s="11" customFormat="1" ht="25" x14ac:dyDescent="0.25">
      <c r="A15" s="8" t="s">
        <v>38</v>
      </c>
      <c r="B15" s="9" t="s">
        <v>49</v>
      </c>
      <c r="C15" s="9" t="s">
        <v>41</v>
      </c>
      <c r="D15" s="9" t="s">
        <v>33</v>
      </c>
      <c r="E15" s="9">
        <v>31</v>
      </c>
      <c r="F15" s="9">
        <v>29</v>
      </c>
      <c r="G15" s="9"/>
      <c r="H15" s="10"/>
      <c r="I15" s="9">
        <f t="shared" ref="I15:I16" si="1">(E15-SUM(F15:G15))-K15</f>
        <v>2</v>
      </c>
      <c r="J15" s="10"/>
      <c r="K15" s="9">
        <v>0</v>
      </c>
      <c r="L15" s="10">
        <f t="shared" si="0"/>
        <v>0</v>
      </c>
      <c r="M15" s="9">
        <v>91</v>
      </c>
      <c r="N15" s="15">
        <v>0.84</v>
      </c>
    </row>
    <row r="16" spans="1:14" s="11" customFormat="1" ht="25" x14ac:dyDescent="0.25">
      <c r="A16" s="8" t="s">
        <v>38</v>
      </c>
      <c r="B16" s="9" t="s">
        <v>50</v>
      </c>
      <c r="C16" s="9" t="s">
        <v>41</v>
      </c>
      <c r="D16" s="9" t="s">
        <v>33</v>
      </c>
      <c r="E16" s="9">
        <v>31</v>
      </c>
      <c r="F16" s="9">
        <v>29</v>
      </c>
      <c r="G16" s="9"/>
      <c r="H16" s="10"/>
      <c r="I16" s="9">
        <f t="shared" si="1"/>
        <v>2</v>
      </c>
      <c r="J16" s="10"/>
      <c r="K16" s="9">
        <v>0</v>
      </c>
      <c r="L16" s="10">
        <f t="shared" si="0"/>
        <v>0</v>
      </c>
      <c r="M16" s="9">
        <v>81</v>
      </c>
      <c r="N16" s="15">
        <v>0.92</v>
      </c>
    </row>
    <row r="17" spans="1:14" s="11" customFormat="1" x14ac:dyDescent="0.25">
      <c r="A17" s="8" t="s">
        <v>39</v>
      </c>
      <c r="B17" s="9" t="s">
        <v>50</v>
      </c>
      <c r="C17" s="9" t="s">
        <v>40</v>
      </c>
      <c r="D17" s="9" t="s">
        <v>33</v>
      </c>
      <c r="E17" s="9">
        <v>14</v>
      </c>
      <c r="F17" s="9">
        <v>14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94</v>
      </c>
      <c r="N17" s="15">
        <v>0.71</v>
      </c>
    </row>
    <row r="18" spans="1:14" s="11" customFormat="1" x14ac:dyDescent="0.25">
      <c r="A18" s="8" t="s">
        <v>39</v>
      </c>
      <c r="B18" s="9" t="s">
        <v>51</v>
      </c>
      <c r="C18" s="9" t="s">
        <v>40</v>
      </c>
      <c r="D18" s="9" t="s">
        <v>33</v>
      </c>
      <c r="E18" s="9">
        <v>14</v>
      </c>
      <c r="F18" s="9">
        <v>14</v>
      </c>
      <c r="G18" s="9"/>
      <c r="H18" s="10"/>
      <c r="I18" s="9">
        <v>0</v>
      </c>
      <c r="J18" s="10"/>
      <c r="K18" s="9">
        <v>0</v>
      </c>
      <c r="L18" s="10">
        <f t="shared" si="0"/>
        <v>0</v>
      </c>
      <c r="M18" s="9">
        <v>97</v>
      </c>
      <c r="N18" s="15">
        <v>0.86</v>
      </c>
    </row>
    <row r="19" spans="1:14" s="11" customFormat="1" ht="25" x14ac:dyDescent="0.25">
      <c r="A19" s="8" t="s">
        <v>52</v>
      </c>
      <c r="B19" s="9" t="s">
        <v>48</v>
      </c>
      <c r="C19" s="9" t="s">
        <v>43</v>
      </c>
      <c r="D19" s="9" t="s">
        <v>33</v>
      </c>
      <c r="E19" s="9">
        <v>22</v>
      </c>
      <c r="F19" s="9">
        <v>22</v>
      </c>
      <c r="G19" s="9"/>
      <c r="H19" s="10"/>
      <c r="I19" s="9">
        <v>0</v>
      </c>
      <c r="J19" s="10"/>
      <c r="K19" s="9">
        <v>0</v>
      </c>
      <c r="L19" s="10">
        <v>0</v>
      </c>
      <c r="M19" s="9">
        <v>100</v>
      </c>
      <c r="N19" s="15">
        <v>1</v>
      </c>
    </row>
    <row r="20" spans="1:14" s="11" customFormat="1" x14ac:dyDescent="0.25">
      <c r="A20" s="8" t="s">
        <v>44</v>
      </c>
      <c r="B20" s="9" t="s">
        <v>48</v>
      </c>
      <c r="C20" s="9" t="s">
        <v>45</v>
      </c>
      <c r="D20" s="9" t="s">
        <v>33</v>
      </c>
      <c r="E20" s="9">
        <v>14</v>
      </c>
      <c r="F20" s="9">
        <v>10</v>
      </c>
      <c r="G20" s="9"/>
      <c r="H20" s="10"/>
      <c r="I20" s="9">
        <v>4</v>
      </c>
      <c r="J20" s="10"/>
      <c r="K20" s="9">
        <v>0</v>
      </c>
      <c r="L20" s="10">
        <f t="shared" ref="L20" si="2">K20/E20</f>
        <v>0</v>
      </c>
      <c r="M20" s="9">
        <v>71</v>
      </c>
      <c r="N20" s="15">
        <v>0.56999999999999995</v>
      </c>
    </row>
    <row r="21" spans="1:14" s="11" customFormat="1" x14ac:dyDescent="0.25">
      <c r="A21" s="8" t="s">
        <v>44</v>
      </c>
      <c r="B21" s="9" t="s">
        <v>48</v>
      </c>
      <c r="C21" s="9" t="s">
        <v>45</v>
      </c>
      <c r="D21" s="9" t="s">
        <v>33</v>
      </c>
      <c r="E21" s="9">
        <v>14</v>
      </c>
      <c r="F21" s="9">
        <v>11</v>
      </c>
      <c r="G21" s="9"/>
      <c r="H21" s="10"/>
      <c r="I21" s="9">
        <v>4</v>
      </c>
      <c r="J21" s="10"/>
      <c r="K21" s="9">
        <v>0</v>
      </c>
      <c r="L21" s="10">
        <f t="shared" ref="L21" si="3">K21/E21</f>
        <v>0</v>
      </c>
      <c r="M21" s="9">
        <v>79</v>
      </c>
      <c r="N21" s="15">
        <v>0.79</v>
      </c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167</v>
      </c>
      <c r="F28" s="17">
        <f>SUM(F14:F27)</f>
        <v>155</v>
      </c>
      <c r="G28" s="17">
        <f>SUM(G14:G27)</f>
        <v>0</v>
      </c>
      <c r="H28" s="18">
        <f>SUM(F28:G28)/E28</f>
        <v>0.92814371257485029</v>
      </c>
      <c r="I28" s="17">
        <f t="shared" ref="I14:I28" si="4">(E28-SUM(F28:G28))-K28</f>
        <v>12</v>
      </c>
      <c r="J28" s="18">
        <f t="shared" ref="J14:J28" si="5">I28/E28</f>
        <v>7.1856287425149698E-2</v>
      </c>
      <c r="K28" s="17">
        <f>SUM(K14:K27)</f>
        <v>0</v>
      </c>
      <c r="L28" s="18">
        <f t="shared" ref="L14:L28" si="6">K28/E28</f>
        <v>0</v>
      </c>
      <c r="M28" s="17">
        <f>AVERAGE(M14:M27)</f>
        <v>88.125</v>
      </c>
      <c r="N28" s="19">
        <f>AVERAGE(N14:N27)</f>
        <v>0.8125</v>
      </c>
    </row>
    <row r="30" spans="1:14" ht="120" customHeight="1" x14ac:dyDescent="0.25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5">
      <c r="A32" s="12"/>
    </row>
    <row r="33" spans="1:10" ht="13" x14ac:dyDescent="0.3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5">
      <c r="B34" s="31"/>
      <c r="C34" s="31"/>
      <c r="D34" s="31"/>
      <c r="G34" s="32"/>
      <c r="H34" s="32"/>
      <c r="I34" s="32"/>
      <c r="J34" s="32"/>
    </row>
    <row r="35" spans="1:10" hidden="1" x14ac:dyDescent="0.25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5"/>
    <row r="37" spans="1:10" ht="45" customHeight="1" x14ac:dyDescent="0.25">
      <c r="B37" s="26" t="str">
        <f>B10</f>
        <v>DADE. ASAHI NEGRETE ANOTA</v>
      </c>
      <c r="C37" s="26"/>
      <c r="D37" s="26"/>
      <c r="E37" s="13"/>
      <c r="F37" s="13"/>
      <c r="G37" s="26"/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28" zoomScale="85" zoomScaleNormal="85" zoomScaleSheetLayoutView="100" workbookViewId="0">
      <selection activeCell="N14" sqref="N14"/>
    </sheetView>
  </sheetViews>
  <sheetFormatPr baseColWidth="10" defaultColWidth="11.453125" defaultRowHeight="12.5" x14ac:dyDescent="0.25"/>
  <cols>
    <col min="1" max="1" width="38.54296875" style="1" bestFit="1" customWidth="1"/>
    <col min="2" max="2" width="4.81640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7" width="7.54296875" style="1" customWidth="1"/>
    <col min="8" max="8" width="8.81640625" style="1" customWidth="1"/>
    <col min="9" max="12" width="7.54296875" style="1" customWidth="1"/>
    <col min="13" max="16384" width="11.453125" style="1"/>
  </cols>
  <sheetData>
    <row r="1" spans="1:14" ht="62.25" customHeight="1" x14ac:dyDescent="0.2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ht="13" x14ac:dyDescent="0.3">
      <c r="A6" s="41" t="s">
        <v>2</v>
      </c>
      <c r="B6" s="41"/>
      <c r="C6" s="41"/>
      <c r="D6" s="41"/>
      <c r="E6" s="42" t="s">
        <v>31</v>
      </c>
      <c r="F6" s="42"/>
      <c r="G6" s="42"/>
      <c r="H6" s="4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2" t="s">
        <v>29</v>
      </c>
      <c r="C8" s="32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8" t="s">
        <v>7</v>
      </c>
      <c r="J8" s="38"/>
      <c r="K8" s="38"/>
      <c r="L8" s="32" t="str">
        <f>'1'!L8</f>
        <v>FEBRERO JUNIO 2025</v>
      </c>
      <c r="M8" s="32"/>
      <c r="N8" s="32"/>
    </row>
    <row r="10" spans="1:14" ht="13" x14ac:dyDescent="0.3">
      <c r="A10" s="4" t="s">
        <v>8</v>
      </c>
      <c r="B10" s="32" t="str">
        <f>'1'!B10</f>
        <v>DADE. ASAHI NEGRETE ANOTA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ht="13" x14ac:dyDescent="0.25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ht="25" x14ac:dyDescent="0.25">
      <c r="A14" s="9" t="str">
        <f>'1'!A14</f>
        <v>SISTEMAS DE INFORMCIÓN DE MERCADOTECNIA</v>
      </c>
      <c r="B14" s="9"/>
      <c r="C14" s="9" t="str">
        <f>'1'!C14</f>
        <v>607 B</v>
      </c>
      <c r="D14" s="9" t="str">
        <f>'1'!D14</f>
        <v>IGEM</v>
      </c>
      <c r="E14" s="9">
        <f>'1'!E14</f>
        <v>27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" x14ac:dyDescent="0.25">
      <c r="A15" s="9" t="str">
        <f>'1'!A15</f>
        <v>ADMINISTRACION DE LA SALUD Y SEGURIDAD OCUPACIONAL</v>
      </c>
      <c r="B15" s="9"/>
      <c r="C15" s="9" t="str">
        <f>'1'!C15</f>
        <v>607 A</v>
      </c>
      <c r="D15" s="9" t="str">
        <f>'1'!D15</f>
        <v>IGEM</v>
      </c>
      <c r="E15" s="9">
        <f>'1'!E15</f>
        <v>31</v>
      </c>
      <c r="F15" s="9"/>
      <c r="G15" s="9"/>
      <c r="H15" s="10">
        <f t="shared" si="0"/>
        <v>0</v>
      </c>
      <c r="I15" s="9">
        <f t="shared" si="1"/>
        <v>31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PLAN DE NEGOCIOS</v>
      </c>
      <c r="B16" s="9"/>
      <c r="C16" s="9" t="str">
        <f>'1'!C16</f>
        <v>807 B</v>
      </c>
      <c r="D16" s="9" t="str">
        <f>'1'!D16</f>
        <v>IGEM</v>
      </c>
      <c r="E16" s="9">
        <f>'1'!E16</f>
        <v>14</v>
      </c>
      <c r="F16" s="9"/>
      <c r="G16" s="9"/>
      <c r="H16" s="10">
        <f t="shared" si="0"/>
        <v>0</v>
      </c>
      <c r="I16" s="9">
        <f t="shared" si="1"/>
        <v>14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'1'!A18</f>
        <v>INGENIERIA ECONOMICA</v>
      </c>
      <c r="B17" s="9"/>
      <c r="C17" s="9" t="str">
        <f>'1'!C18</f>
        <v>407 B</v>
      </c>
      <c r="D17" s="9" t="str">
        <f>'1'!D18</f>
        <v>IGEM</v>
      </c>
      <c r="E17" s="9">
        <f>'1'!E18</f>
        <v>14</v>
      </c>
      <c r="F17" s="9"/>
      <c r="G17" s="9"/>
      <c r="H17" s="10">
        <f t="shared" si="0"/>
        <v>0</v>
      </c>
      <c r="I17" s="9">
        <f t="shared" si="1"/>
        <v>14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'1'!A19</f>
        <v>0</v>
      </c>
      <c r="B18" s="9"/>
      <c r="C18" s="9">
        <f>'1'!C19</f>
        <v>0</v>
      </c>
      <c r="D18" s="9">
        <f>'1'!D19</f>
        <v>0</v>
      </c>
      <c r="E18" s="9">
        <f>'1'!E19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'1'!A20</f>
        <v>0</v>
      </c>
      <c r="B19" s="9"/>
      <c r="C19" s="9">
        <f>'1'!C20</f>
        <v>0</v>
      </c>
      <c r="D19" s="9">
        <f>'1'!D20</f>
        <v>0</v>
      </c>
      <c r="E19" s="9">
        <f>'1'!E20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'1'!A21</f>
        <v>0</v>
      </c>
      <c r="B20" s="9"/>
      <c r="C20" s="9">
        <f>'1'!C21</f>
        <v>0</v>
      </c>
      <c r="D20" s="9">
        <f>'1'!D21</f>
        <v>0</v>
      </c>
      <c r="E20" s="9">
        <f>'1'!E21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0"/>
        <v>#REF!</v>
      </c>
      <c r="I21" s="9" t="e">
        <f t="shared" si="1"/>
        <v>#REF!</v>
      </c>
      <c r="J21" s="10" t="e">
        <f t="shared" si="2"/>
        <v>#REF!</v>
      </c>
      <c r="K21" s="9"/>
      <c r="L21" s="10" t="e">
        <f t="shared" si="3"/>
        <v>#REF!</v>
      </c>
      <c r="M21" s="9"/>
      <c r="N21" s="15"/>
    </row>
    <row r="22" spans="1:14" s="11" customFormat="1" x14ac:dyDescent="0.25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5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5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5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5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5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5">
      <c r="A32" s="12"/>
    </row>
    <row r="33" spans="1:10" ht="13" x14ac:dyDescent="0.3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5">
      <c r="B34" s="31"/>
      <c r="C34" s="31"/>
      <c r="D34" s="31"/>
      <c r="G34" s="32"/>
      <c r="H34" s="32"/>
      <c r="I34" s="32"/>
      <c r="J34" s="32"/>
    </row>
    <row r="35" spans="1:10" hidden="1" x14ac:dyDescent="0.25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5"/>
    <row r="37" spans="1:10" ht="45" customHeight="1" x14ac:dyDescent="0.25">
      <c r="B37" s="26" t="str">
        <f>B10</f>
        <v>DADE. ASAHI NEGRETE ANOTA</v>
      </c>
      <c r="C37" s="26"/>
      <c r="D37" s="26"/>
      <c r="E37" s="13"/>
      <c r="F37" s="13"/>
      <c r="G37" s="26"/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asahi negrete</cp:lastModifiedBy>
  <cp:revision/>
  <dcterms:created xsi:type="dcterms:W3CDTF">2021-11-22T14:45:25Z</dcterms:created>
  <dcterms:modified xsi:type="dcterms:W3CDTF">2025-06-04T22:44:56Z</dcterms:modified>
  <cp:category/>
  <cp:contentStatus/>
</cp:coreProperties>
</file>