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5\REPORTES SGI\3) TERCER REPORTE SGI\"/>
    </mc:Choice>
  </mc:AlternateContent>
  <xr:revisionPtr revIDLastSave="0" documentId="13_ncr:1_{054BB89D-3198-49F3-94BE-475E3CA6D12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I16" i="22" s="1"/>
  <c r="J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I20" i="22" s="1"/>
  <c r="J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4" i="22"/>
  <c r="J24" i="22" s="1"/>
  <c r="L20" i="22"/>
  <c r="H20" i="22"/>
  <c r="L16" i="22"/>
  <c r="H16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J14" i="10"/>
  <c r="H14" i="10"/>
  <c r="L24" i="22" l="1"/>
  <c r="I25" i="22"/>
  <c r="J25" i="22" s="1"/>
  <c r="L17" i="22"/>
  <c r="I21" i="22"/>
  <c r="J21" i="22" s="1"/>
  <c r="H19" i="22"/>
  <c r="L21" i="22"/>
  <c r="I27" i="22"/>
  <c r="J27" i="22" s="1"/>
  <c r="I19" i="22"/>
  <c r="J19" i="22" s="1"/>
  <c r="H23" i="22"/>
  <c r="L27" i="22"/>
  <c r="L23" i="22"/>
  <c r="H15" i="22"/>
  <c r="H17" i="22"/>
  <c r="I15" i="22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<sst xmlns="http://schemas.openxmlformats.org/spreadsheetml/2006/main" count="177" uniqueCount="41">
  <si>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</si>
  <si>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</si>
  <si>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</si>
  <si>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</si>
  <si>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</si>
  <si>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</si>
  <si>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</si>
  <si>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</si>
  <si>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</si>
  <si>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</si>
  <si>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</si>
  <si>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</si>
  <si>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</si>
  <si>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</si>
  <si>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</si>
  <si>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</si>
  <si>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</si>
  <si>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</si>
  <si>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</si>
  <si>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</si>
  <si>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</si>
  <si>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</si>
  <si>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</si>
  <si>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</si>
  <si>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</si>
  <si>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</si>
  <si>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</si>
  <si>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</si>
  <si>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</si>
  <si>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</si>
  <si>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</si>
  <si>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M.C. JESSICA ALEJANDRA REYES LARIOS</t>
  </si>
  <si>
    <t>IAMB</t>
  </si>
  <si>
    <t>AMBIENTAL</t>
  </si>
  <si>
    <t>SEGURIDAD E HIGIENE INDUSTRIAL</t>
  </si>
  <si>
    <t>206 A</t>
  </si>
  <si>
    <t>FEBRERO-JUNIO 2025</t>
  </si>
  <si>
    <t>M.I.A. OCTAVIO OBIL MARTÍNEZ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</si>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</sst>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8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36</v>
      </c>
      <c r="M8" s="29"/>
      <c r="N8" s="29"/>
    </row>
    <row r="10" spans="1:14" x14ac:dyDescent="0.2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32</v>
      </c>
      <c r="E14" s="9">
        <v>24</v>
      </c>
      <c r="F14" s="9">
        <v>20</v>
      </c>
      <c r="G14" s="9"/>
      <c r="H14" s="10">
        <f t="shared" ref="H14:H27" si="0">F14/E14</f>
        <v>0.83333333333333337</v>
      </c>
      <c r="I14" s="9">
        <v>4</v>
      </c>
      <c r="J14" s="10">
        <f t="shared" ref="J14:J28" si="1">I14/E14</f>
        <v>0.16666666666666666</v>
      </c>
      <c r="K14" s="9"/>
      <c r="L14" s="10">
        <f t="shared" ref="L14:L28" si="2">K14/E14</f>
        <v>0</v>
      </c>
      <c r="M14" s="9">
        <v>64.66</v>
      </c>
      <c r="N14" s="15">
        <v>0.83330000000000004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20</v>
      </c>
      <c r="G28" s="17">
        <f>SUM(G14:G27)</f>
        <v>0</v>
      </c>
      <c r="H28" s="18">
        <f>SUM(F28:G28)/E28</f>
        <v>0.83333333333333337</v>
      </c>
      <c r="I28" s="17">
        <f t="shared" si="3"/>
        <v>4</v>
      </c>
      <c r="J28" s="18">
        <f t="shared" si="1"/>
        <v>0.16666666666666666</v>
      </c>
      <c r="K28" s="17">
        <f>SUM(K14:K27)</f>
        <v>0</v>
      </c>
      <c r="L28" s="18">
        <f t="shared" si="2"/>
        <v>0</v>
      </c>
      <c r="M28" s="17">
        <f>AVERAGE(M14:M27)</f>
        <v>64.66</v>
      </c>
      <c r="N28" s="19">
        <f>AVERAGE(N14:N27)</f>
        <v>0.83330000000000004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7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38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17</v>
      </c>
      <c r="G14" s="9"/>
      <c r="H14" s="10">
        <f t="shared" ref="H14:H27" si="0">F14/E14</f>
        <v>0.70833333333333337</v>
      </c>
      <c r="I14" s="9">
        <f t="shared" ref="I14:I28" si="1">(E14-SUM(F14:G14))-K14</f>
        <v>7</v>
      </c>
      <c r="J14" s="10">
        <f t="shared" ref="J14:J28" si="2">I14/E14</f>
        <v>0.29166666666666669</v>
      </c>
      <c r="K14" s="9"/>
      <c r="L14" s="10">
        <f t="shared" ref="L14:L28" si="3">K14/E14</f>
        <v>0</v>
      </c>
      <c r="M14" s="9">
        <v>55.87</v>
      </c>
      <c r="N14" s="15">
        <v>0.71</v>
      </c>
    </row>
    <row r="15" spans="1:14" s="11" customFormat="1" ht="25.5" x14ac:dyDescent="0.2">
      <c r="A15" s="9" t="s">
        <v>34</v>
      </c>
      <c r="B15" s="9" t="s">
        <v>39</v>
      </c>
      <c r="C15" s="9" t="s">
        <v>35</v>
      </c>
      <c r="D15" s="9" t="s">
        <v>32</v>
      </c>
      <c r="E15" s="9">
        <v>24</v>
      </c>
      <c r="F15" s="9">
        <v>21</v>
      </c>
      <c r="G15" s="9"/>
      <c r="H15" s="10">
        <f t="shared" si="0"/>
        <v>0.875</v>
      </c>
      <c r="I15" s="9">
        <f t="shared" si="1"/>
        <v>3</v>
      </c>
      <c r="J15" s="10">
        <f t="shared" si="2"/>
        <v>0.125</v>
      </c>
      <c r="K15" s="9"/>
      <c r="L15" s="10">
        <f t="shared" si="3"/>
        <v>0</v>
      </c>
      <c r="M15" s="9">
        <v>76.2</v>
      </c>
      <c r="N15" s="15">
        <v>0.79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38</v>
      </c>
      <c r="G28" s="17">
        <f>SUM(G14:G27)</f>
        <v>0</v>
      </c>
      <c r="H28" s="18">
        <f>SUM(F28:G28)/E28</f>
        <v>0.79166666666666663</v>
      </c>
      <c r="I28" s="17">
        <f t="shared" si="1"/>
        <v>10</v>
      </c>
      <c r="J28" s="18">
        <f t="shared" si="2"/>
        <v>0.20833333333333334</v>
      </c>
      <c r="K28" s="17">
        <f>SUM(K14:K27)</f>
        <v>0</v>
      </c>
      <c r="L28" s="18">
        <f t="shared" si="3"/>
        <v>0</v>
      </c>
      <c r="M28" s="17">
        <f>AVERAGE(M14:M27)</f>
        <v>66.034999999999997</v>
      </c>
      <c r="N28" s="19">
        <f>AVERAGE(N14:N27)</f>
        <v>0.75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 t="s">
        <v>40</v>
      </c>
      <c r="C14" s="9" t="str">
        <f>'1'!C14</f>
        <v>206 A</v>
      </c>
      <c r="D14" s="9" t="str">
        <f>'1'!D14</f>
        <v>IAMB</v>
      </c>
      <c r="E14" s="9">
        <f>'1'!E14</f>
        <v>24</v>
      </c>
      <c r="F14" s="9">
        <v>19</v>
      </c>
      <c r="G14" s="9"/>
      <c r="H14" s="10">
        <f t="shared" ref="H14:H27" si="0">F14/E14</f>
        <v>0.79166666666666663</v>
      </c>
      <c r="I14" s="9">
        <f t="shared" ref="I14:I28" si="1">(E14-SUM(F14:G14))-K14</f>
        <v>5</v>
      </c>
      <c r="J14" s="10">
        <f t="shared" ref="J14:J28" si="2">I14/E14</f>
        <v>0.20833333333333334</v>
      </c>
      <c r="K14" s="9"/>
      <c r="L14" s="10">
        <f t="shared" ref="L14:L28" si="3">K14/E14</f>
        <v>0</v>
      </c>
      <c r="M14" s="9">
        <v>67.540000000000006</v>
      </c>
      <c r="N14" s="15">
        <v>0.79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19</v>
      </c>
      <c r="G28" s="17">
        <f>SUM(G14:G27)</f>
        <v>0</v>
      </c>
      <c r="H28" s="18">
        <f>SUM(F28:G28)/E28</f>
        <v>0.79166666666666663</v>
      </c>
      <c r="I28" s="17">
        <f t="shared" si="1"/>
        <v>5</v>
      </c>
      <c r="J28" s="18">
        <f t="shared" si="2"/>
        <v>0.20833333333333334</v>
      </c>
      <c r="K28" s="17">
        <f>SUM(K14:K27)</f>
        <v>0</v>
      </c>
      <c r="L28" s="18">
        <f t="shared" si="3"/>
        <v>0</v>
      </c>
      <c r="M28" s="17">
        <f>AVERAGE(M14:M27)</f>
        <v>67.540000000000006</v>
      </c>
      <c r="N28" s="19">
        <f>AVERAGE(N14:N27)</f>
        <v>0.79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 t="s">
        <v>37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x14ac:dyDescent="0.2">
      <c r="A10" s="4" t="s">
        <v>8</v>
      </c>
      <c r="B10" s="29" t="str">
        <f>'1'!B10</f>
        <v>M.C. JESSICA ALEJANDRA REYES LARIOS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SEGURIDAD E HIGIENE INDUSTRIAL</v>
      </c>
      <c r="B14" s="9"/>
      <c r="C14" s="9" t="str">
        <f>'1'!C14</f>
        <v>206 A</v>
      </c>
      <c r="D14" s="9" t="str">
        <f>'1'!D14</f>
        <v>IAMB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 JESSICA ALEJANDRA REYES LARIOS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2025-05-12T02:59:54Z</dcterms:modified>
  <cp:category/>
  <cp:contentStatus/>
</cp:coreProperties>
</file>