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D:\Jessica Personal\SEMESTRE FEB-JUN 2025\REPORTES SGI\4) CUARTO REPORTE SGI\"/>
    </mc:Choice>
  </mc:AlternateContent>
  <xr:revisionPtr revIDLastSave="0" documentId="13_ncr:1_{4F6A4045-F7B2-4C76-A5EA-DC1D2A95443C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7" i="10" l="1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I15" i="24"/>
  <c r="J15" i="24" s="1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L15" i="22"/>
  <c r="A16" i="22"/>
  <c r="C16" i="22"/>
  <c r="D16" i="22"/>
  <c r="E16" i="22"/>
  <c r="I16" i="22" s="1"/>
  <c r="J16" i="22" s="1"/>
  <c r="A17" i="22"/>
  <c r="C17" i="22"/>
  <c r="D17" i="22"/>
  <c r="E17" i="22"/>
  <c r="I17" i="22" s="1"/>
  <c r="J17" i="22" s="1"/>
  <c r="A18" i="22"/>
  <c r="C18" i="22"/>
  <c r="D18" i="22"/>
  <c r="E18" i="22"/>
  <c r="L18" i="22" s="1"/>
  <c r="A19" i="22"/>
  <c r="C19" i="22"/>
  <c r="D19" i="22"/>
  <c r="E19" i="22"/>
  <c r="L19" i="22" s="1"/>
  <c r="A20" i="22"/>
  <c r="C20" i="22"/>
  <c r="D20" i="22"/>
  <c r="E20" i="22"/>
  <c r="I20" i="22" s="1"/>
  <c r="J20" i="22" s="1"/>
  <c r="A21" i="22"/>
  <c r="C21" i="22"/>
  <c r="D21" i="22"/>
  <c r="E21" i="22"/>
  <c r="H21" i="22" s="1"/>
  <c r="A22" i="22"/>
  <c r="C22" i="22"/>
  <c r="D22" i="22"/>
  <c r="E22" i="22"/>
  <c r="L22" i="22" s="1"/>
  <c r="A23" i="22"/>
  <c r="C23" i="22"/>
  <c r="D23" i="22"/>
  <c r="E23" i="22"/>
  <c r="I23" i="22" s="1"/>
  <c r="J23" i="22" s="1"/>
  <c r="A24" i="22"/>
  <c r="C24" i="22"/>
  <c r="D24" i="22"/>
  <c r="E24" i="22"/>
  <c r="H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H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I24" i="22"/>
  <c r="J24" i="22" s="1"/>
  <c r="L20" i="22"/>
  <c r="H20" i="22"/>
  <c r="L16" i="22"/>
  <c r="H16" i="22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4" i="10"/>
  <c r="J14" i="10"/>
  <c r="H14" i="10"/>
  <c r="L24" i="22" l="1"/>
  <c r="I25" i="22"/>
  <c r="J25" i="22" s="1"/>
  <c r="L17" i="22"/>
  <c r="I21" i="22"/>
  <c r="J21" i="22" s="1"/>
  <c r="H19" i="22"/>
  <c r="L21" i="22"/>
  <c r="I27" i="22"/>
  <c r="J27" i="22" s="1"/>
  <c r="I19" i="22"/>
  <c r="J19" i="22" s="1"/>
  <c r="H23" i="22"/>
  <c r="L27" i="22"/>
  <c r="L23" i="22"/>
  <c r="H15" i="22"/>
  <c r="H17" i="22"/>
  <c r="I15" i="22"/>
  <c r="J15" i="22" s="1"/>
  <c r="I14" i="22"/>
  <c r="J14" i="22" s="1"/>
  <c r="H25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<sst xmlns="http://schemas.openxmlformats.org/spreadsheetml/2006/main" count="183" uniqueCount="43">
  <si>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</si>
  <si>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</si>
  <si>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</si>
  <si>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</si>
  <si>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</si>
  <si>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</si>
  <si>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</si>
  <si>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</si>
  <si>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</si>
  <si>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</si>
  <si>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</si>
  <si>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</si>
  <si>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</si>
  <si>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</si>
  <si>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</si>
  <si>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</si>
  <si>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</si>
  <si>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</si>
  <si>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</si>
  <si>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</si>
  <si>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</si>
  <si>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</si>
  <si>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</si>
  <si>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</si>
  <si>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</si>
  <si>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</si>
  <si>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</si>
  <si>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</si>
  <si>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</si>
  <si>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</si>
  <si>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</si>
  <si>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M.C. JESSICA ALEJANDRA REYES LARIOS</t>
  </si>
  <si>
    <t>IAMB</t>
  </si>
  <si>
    <t>AMBIENTAL</t>
  </si>
  <si>
    <t>SEGURIDAD E HIGIENE INDUSTRIAL</t>
  </si>
  <si>
    <t>206 A</t>
  </si>
  <si>
    <t>FEBRERO-JUNIO 2025</t>
  </si>
  <si>
    <t>M.I.A. OCTAVIO OBIL MARTÍNEZ</t>
  </si>
  <si>
    <t>II</t>
  </si>
  <si>
    <t>III</t>
  </si>
  <si>
    <t>IV</t>
  </si>
  <si>
    <t>V</t>
  </si>
  <si>
    <t>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</si>
</sst>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0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28" zoomScale="85" zoomScaleNormal="85" zoomScaleSheetLayoutView="100" workbookViewId="0">
      <selection activeCell="A30" sqref="A30:N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33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 t="s">
        <v>4</v>
      </c>
      <c r="C8" s="34"/>
      <c r="D8" s="14" t="s">
        <v>5</v>
      </c>
      <c r="E8" s="5">
        <v>1</v>
      </c>
      <c r="G8" s="4" t="s">
        <v>6</v>
      </c>
      <c r="H8" s="5">
        <v>1</v>
      </c>
      <c r="I8" s="33" t="s">
        <v>7</v>
      </c>
      <c r="J8" s="33"/>
      <c r="K8" s="33"/>
      <c r="L8" s="34" t="s">
        <v>36</v>
      </c>
      <c r="M8" s="34"/>
      <c r="N8" s="34"/>
    </row>
    <row r="10" spans="1:14" x14ac:dyDescent="0.2">
      <c r="A10" s="4" t="s">
        <v>8</v>
      </c>
      <c r="B10" s="34" t="s">
        <v>31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8" t="s">
        <v>34</v>
      </c>
      <c r="B14" s="9" t="s">
        <v>21</v>
      </c>
      <c r="C14" s="9" t="s">
        <v>35</v>
      </c>
      <c r="D14" s="9" t="s">
        <v>32</v>
      </c>
      <c r="E14" s="9">
        <v>24</v>
      </c>
      <c r="F14" s="9">
        <v>20</v>
      </c>
      <c r="G14" s="9"/>
      <c r="H14" s="10">
        <f t="shared" ref="H14:H27" si="0">F14/E14</f>
        <v>0.83333333333333337</v>
      </c>
      <c r="I14" s="9">
        <v>4</v>
      </c>
      <c r="J14" s="10">
        <f t="shared" ref="J14:J28" si="1">I14/E14</f>
        <v>0.16666666666666666</v>
      </c>
      <c r="K14" s="9"/>
      <c r="L14" s="10">
        <f t="shared" ref="L14:L28" si="2">K14/E14</f>
        <v>0</v>
      </c>
      <c r="M14" s="9">
        <v>64.66</v>
      </c>
      <c r="N14" s="15">
        <v>0.83330000000000004</v>
      </c>
    </row>
    <row r="15" spans="1:14" s="11" customFormat="1" x14ac:dyDescent="0.2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21"/>
      <c r="N15" s="15"/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 t="e">
        <f t="shared" si="0"/>
        <v>#DIV/0!</v>
      </c>
      <c r="I16" s="9">
        <f t="shared" ref="I16:I28" si="3">(E16-SUM(F16:G16))-K16</f>
        <v>0</v>
      </c>
      <c r="J16" s="10" t="e">
        <f t="shared" si="1"/>
        <v>#DIV/0!</v>
      </c>
      <c r="K16" s="9"/>
      <c r="L16" s="10" t="e">
        <f t="shared" si="2"/>
        <v>#DIV/0!</v>
      </c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si="3"/>
        <v>0</v>
      </c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3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3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24</v>
      </c>
      <c r="F28" s="17">
        <f>SUM(F14:F27)</f>
        <v>20</v>
      </c>
      <c r="G28" s="17">
        <f>SUM(G14:G27)</f>
        <v>0</v>
      </c>
      <c r="H28" s="18">
        <f>SUM(F28:G28)/E28</f>
        <v>0.83333333333333337</v>
      </c>
      <c r="I28" s="17">
        <f t="shared" si="3"/>
        <v>4</v>
      </c>
      <c r="J28" s="18">
        <f t="shared" si="1"/>
        <v>0.16666666666666666</v>
      </c>
      <c r="K28" s="17">
        <f>SUM(K14:K27)</f>
        <v>0</v>
      </c>
      <c r="L28" s="18">
        <f t="shared" si="2"/>
        <v>0</v>
      </c>
      <c r="M28" s="17">
        <f>AVERAGE(M14:M27)</f>
        <v>64.66</v>
      </c>
      <c r="N28" s="19">
        <f>AVERAGE(N14:N27)</f>
        <v>0.83330000000000004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M.C. JESSICA ALEJANDRA REYES LARIOS</v>
      </c>
      <c r="C37" s="40"/>
      <c r="D37" s="40"/>
      <c r="E37" s="13"/>
      <c r="F37" s="13"/>
      <c r="G37" s="40" t="s">
        <v>37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27" zoomScale="85" zoomScaleNormal="85" zoomScaleSheetLayoutView="100" workbookViewId="0">
      <selection activeCell="F15" sqref="F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33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3" t="s">
        <v>7</v>
      </c>
      <c r="J8" s="33"/>
      <c r="K8" s="33"/>
      <c r="L8" s="34" t="str">
        <f>'1'!L8</f>
        <v>FEBRERO-JUNIO 2025</v>
      </c>
      <c r="M8" s="34"/>
      <c r="N8" s="34"/>
    </row>
    <row r="10" spans="1:14" x14ac:dyDescent="0.2">
      <c r="A10" s="4" t="s">
        <v>8</v>
      </c>
      <c r="B10" s="34" t="str">
        <f>'1'!B10</f>
        <v>M.C. JESSICA ALEJANDRA REYES LARIOS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SEGURIDAD E HIGIENE INDUSTRIAL</v>
      </c>
      <c r="B14" s="9" t="s">
        <v>38</v>
      </c>
      <c r="C14" s="9" t="str">
        <f>'1'!C14</f>
        <v>206 A</v>
      </c>
      <c r="D14" s="9" t="str">
        <f>'1'!D14</f>
        <v>IAMB</v>
      </c>
      <c r="E14" s="9">
        <f>'1'!E14</f>
        <v>24</v>
      </c>
      <c r="F14" s="9">
        <v>17</v>
      </c>
      <c r="G14" s="9"/>
      <c r="H14" s="10">
        <f t="shared" ref="H14:H27" si="0">F14/E14</f>
        <v>0.70833333333333337</v>
      </c>
      <c r="I14" s="9">
        <f t="shared" ref="I14:I28" si="1">(E14-SUM(F14:G14))-K14</f>
        <v>7</v>
      </c>
      <c r="J14" s="10">
        <f t="shared" ref="J14:J28" si="2">I14/E14</f>
        <v>0.29166666666666669</v>
      </c>
      <c r="K14" s="9"/>
      <c r="L14" s="10">
        <f t="shared" ref="L14:L28" si="3">K14/E14</f>
        <v>0</v>
      </c>
      <c r="M14" s="9">
        <v>55.87</v>
      </c>
      <c r="N14" s="15">
        <v>0.71</v>
      </c>
    </row>
    <row r="15" spans="1:14" s="11" customFormat="1" ht="25.5" x14ac:dyDescent="0.2">
      <c r="A15" s="9" t="s">
        <v>34</v>
      </c>
      <c r="B15" s="9" t="s">
        <v>39</v>
      </c>
      <c r="C15" s="9" t="s">
        <v>35</v>
      </c>
      <c r="D15" s="9" t="s">
        <v>32</v>
      </c>
      <c r="E15" s="9">
        <v>24</v>
      </c>
      <c r="F15" s="9">
        <v>21</v>
      </c>
      <c r="G15" s="9"/>
      <c r="H15" s="10">
        <f t="shared" si="0"/>
        <v>0.875</v>
      </c>
      <c r="I15" s="9">
        <f t="shared" si="1"/>
        <v>3</v>
      </c>
      <c r="J15" s="10">
        <f t="shared" si="2"/>
        <v>0.125</v>
      </c>
      <c r="K15" s="9"/>
      <c r="L15" s="10">
        <f t="shared" si="3"/>
        <v>0</v>
      </c>
      <c r="M15" s="9">
        <v>76.2</v>
      </c>
      <c r="N15" s="15">
        <v>0.79</v>
      </c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48</v>
      </c>
      <c r="F28" s="17">
        <f>SUM(F14:F27)</f>
        <v>38</v>
      </c>
      <c r="G28" s="17">
        <f>SUM(G14:G27)</f>
        <v>0</v>
      </c>
      <c r="H28" s="18">
        <f>SUM(F28:G28)/E28</f>
        <v>0.79166666666666663</v>
      </c>
      <c r="I28" s="17">
        <f t="shared" si="1"/>
        <v>10</v>
      </c>
      <c r="J28" s="18">
        <f t="shared" si="2"/>
        <v>0.20833333333333334</v>
      </c>
      <c r="K28" s="17">
        <f>SUM(K14:K27)</f>
        <v>0</v>
      </c>
      <c r="L28" s="18">
        <f t="shared" si="3"/>
        <v>0</v>
      </c>
      <c r="M28" s="17">
        <f>AVERAGE(M14:M27)</f>
        <v>66.034999999999997</v>
      </c>
      <c r="N28" s="19">
        <f>AVERAGE(N14:N27)</f>
        <v>0.75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M.C. JESSICA ALEJANDRA REYES LARIOS</v>
      </c>
      <c r="C37" s="40"/>
      <c r="D37" s="40"/>
      <c r="E37" s="13"/>
      <c r="F37" s="13"/>
      <c r="G37" s="40" t="s">
        <v>37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4" zoomScale="85" zoomScaleNormal="85" zoomScaleSheetLayoutView="100" workbookViewId="0">
      <selection activeCell="G34" sqref="G34:J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33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3" t="s">
        <v>7</v>
      </c>
      <c r="J8" s="33"/>
      <c r="K8" s="33"/>
      <c r="L8" s="34" t="str">
        <f>'1'!L8</f>
        <v>FEBRERO-JUNIO 2025</v>
      </c>
      <c r="M8" s="34"/>
      <c r="N8" s="34"/>
    </row>
    <row r="10" spans="1:14" x14ac:dyDescent="0.2">
      <c r="A10" s="4" t="s">
        <v>8</v>
      </c>
      <c r="B10" s="34" t="str">
        <f>'1'!B10</f>
        <v>M.C. JESSICA ALEJANDRA REYES LARIOS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SEGURIDAD E HIGIENE INDUSTRIAL</v>
      </c>
      <c r="B14" s="9" t="s">
        <v>40</v>
      </c>
      <c r="C14" s="9" t="str">
        <f>'1'!C14</f>
        <v>206 A</v>
      </c>
      <c r="D14" s="9" t="str">
        <f>'1'!D14</f>
        <v>IAMB</v>
      </c>
      <c r="E14" s="9">
        <f>'1'!E14</f>
        <v>24</v>
      </c>
      <c r="F14" s="9">
        <v>19</v>
      </c>
      <c r="G14" s="9"/>
      <c r="H14" s="10">
        <f t="shared" ref="H14:H27" si="0">F14/E14</f>
        <v>0.79166666666666663</v>
      </c>
      <c r="I14" s="9">
        <f t="shared" ref="I14:I28" si="1">(E14-SUM(F14:G14))-K14</f>
        <v>5</v>
      </c>
      <c r="J14" s="10">
        <f t="shared" ref="J14:J28" si="2">I14/E14</f>
        <v>0.20833333333333334</v>
      </c>
      <c r="K14" s="9"/>
      <c r="L14" s="10">
        <f t="shared" ref="L14:L28" si="3">K14/E14</f>
        <v>0</v>
      </c>
      <c r="M14" s="9">
        <v>67.540000000000006</v>
      </c>
      <c r="N14" s="15">
        <v>0.79</v>
      </c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24</v>
      </c>
      <c r="F28" s="17">
        <f>SUM(F14:F27)</f>
        <v>19</v>
      </c>
      <c r="G28" s="17">
        <f>SUM(G14:G27)</f>
        <v>0</v>
      </c>
      <c r="H28" s="18">
        <f>SUM(F28:G28)/E28</f>
        <v>0.79166666666666663</v>
      </c>
      <c r="I28" s="17">
        <f t="shared" si="1"/>
        <v>5</v>
      </c>
      <c r="J28" s="18">
        <f t="shared" si="2"/>
        <v>0.20833333333333334</v>
      </c>
      <c r="K28" s="17">
        <f>SUM(K14:K27)</f>
        <v>0</v>
      </c>
      <c r="L28" s="18">
        <f t="shared" si="3"/>
        <v>0</v>
      </c>
      <c r="M28" s="17">
        <f>AVERAGE(M14:M27)</f>
        <v>67.540000000000006</v>
      </c>
      <c r="N28" s="19">
        <f>AVERAGE(N14:N27)</f>
        <v>0.79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M.C. JESSICA ALEJANDRA REYES LARIOS</v>
      </c>
      <c r="C37" s="40"/>
      <c r="D37" s="40"/>
      <c r="E37" s="13"/>
      <c r="F37" s="13"/>
      <c r="G37" s="40" t="s">
        <v>37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topLeftCell="A24" zoomScale="85" zoomScaleNormal="85" zoomScaleSheetLayoutView="100" workbookViewId="0">
      <selection activeCell="K33" sqref="K3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33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3" t="s">
        <v>7</v>
      </c>
      <c r="J8" s="33"/>
      <c r="K8" s="33"/>
      <c r="L8" s="34" t="str">
        <f>'1'!L8</f>
        <v>FEBRERO-JUNIO 2025</v>
      </c>
      <c r="M8" s="34"/>
      <c r="N8" s="34"/>
    </row>
    <row r="10" spans="1:14" x14ac:dyDescent="0.2">
      <c r="A10" s="4" t="s">
        <v>8</v>
      </c>
      <c r="B10" s="34" t="str">
        <f>'1'!B10</f>
        <v>M.C. JESSICA ALEJANDRA REYES LARIOS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SEGURIDAD E HIGIENE INDUSTRIAL</v>
      </c>
      <c r="B14" s="9" t="s">
        <v>41</v>
      </c>
      <c r="C14" s="9" t="str">
        <f>'1'!C14</f>
        <v>206 A</v>
      </c>
      <c r="D14" s="9" t="str">
        <f>'1'!D14</f>
        <v>IAMB</v>
      </c>
      <c r="E14" s="9">
        <f>'1'!E14</f>
        <v>24</v>
      </c>
      <c r="F14" s="9">
        <v>16</v>
      </c>
      <c r="G14" s="9"/>
      <c r="H14" s="10">
        <f t="shared" ref="H14:H27" si="0">F14/E14</f>
        <v>0.66666666666666663</v>
      </c>
      <c r="I14" s="9">
        <f t="shared" ref="I14:I28" si="1">(E14-SUM(F14:G14))-K14</f>
        <v>8</v>
      </c>
      <c r="J14" s="10">
        <f t="shared" ref="J14:J28" si="2">I14/E14</f>
        <v>0.33333333333333331</v>
      </c>
      <c r="K14" s="9"/>
      <c r="L14" s="10">
        <f t="shared" ref="L14:L28" si="3">K14/E14</f>
        <v>0</v>
      </c>
      <c r="M14" s="9">
        <v>52.91</v>
      </c>
      <c r="N14" s="15">
        <v>0.67</v>
      </c>
    </row>
    <row r="15" spans="1:14" s="11" customFormat="1" ht="25.5" x14ac:dyDescent="0.2">
      <c r="A15" s="9" t="s">
        <v>34</v>
      </c>
      <c r="B15" s="9" t="s">
        <v>42</v>
      </c>
      <c r="C15" s="9" t="s">
        <v>35</v>
      </c>
      <c r="D15" s="9" t="s">
        <v>32</v>
      </c>
      <c r="E15" s="9">
        <v>24</v>
      </c>
      <c r="F15" s="9">
        <v>19</v>
      </c>
      <c r="G15" s="9"/>
      <c r="H15" s="10">
        <f t="shared" si="0"/>
        <v>0.79166666666666663</v>
      </c>
      <c r="I15" s="9">
        <f t="shared" si="1"/>
        <v>5</v>
      </c>
      <c r="J15" s="10">
        <f t="shared" si="2"/>
        <v>0.20833333333333334</v>
      </c>
      <c r="K15" s="9"/>
      <c r="L15" s="10">
        <f t="shared" si="3"/>
        <v>0</v>
      </c>
      <c r="M15" s="9">
        <v>67.540000000000006</v>
      </c>
      <c r="N15" s="15">
        <v>0.79</v>
      </c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48</v>
      </c>
      <c r="F28" s="17">
        <f>SUM(F14:F27)</f>
        <v>35</v>
      </c>
      <c r="G28" s="17">
        <f>SUM(G14:G27)</f>
        <v>0</v>
      </c>
      <c r="H28" s="18">
        <f>SUM(F28:G28)/E28</f>
        <v>0.72916666666666663</v>
      </c>
      <c r="I28" s="17">
        <f t="shared" si="1"/>
        <v>13</v>
      </c>
      <c r="J28" s="18">
        <f t="shared" si="2"/>
        <v>0.27083333333333331</v>
      </c>
      <c r="K28" s="17">
        <f>SUM(K14:K27)</f>
        <v>0</v>
      </c>
      <c r="L28" s="18">
        <f t="shared" si="3"/>
        <v>0</v>
      </c>
      <c r="M28" s="17">
        <f>AVERAGE(M14:M27)</f>
        <v>60.225000000000001</v>
      </c>
      <c r="N28" s="19">
        <f>AVERAGE(N14:N27)</f>
        <v>0.73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M.C. JESSICA ALEJANDRA REYES LARIOS</v>
      </c>
      <c r="C37" s="40"/>
      <c r="D37" s="40"/>
      <c r="E37" s="13"/>
      <c r="F37" s="13"/>
      <c r="G37" s="40" t="s">
        <v>37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G15" sqref="G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33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3" t="s">
        <v>7</v>
      </c>
      <c r="J8" s="33"/>
      <c r="K8" s="33"/>
      <c r="L8" s="34" t="str">
        <f>'1'!L8</f>
        <v>FEBRERO-JUNIO 2025</v>
      </c>
      <c r="M8" s="34"/>
      <c r="N8" s="34"/>
    </row>
    <row r="10" spans="1:14" x14ac:dyDescent="0.2">
      <c r="A10" s="4" t="s">
        <v>8</v>
      </c>
      <c r="B10" s="34" t="str">
        <f>'1'!B10</f>
        <v>M.C. JESSICA ALEJANDRA REYES LARIOS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SEGURIDAD E HIGIENE INDUSTRIAL</v>
      </c>
      <c r="B14" s="9"/>
      <c r="C14" s="9" t="str">
        <f>'1'!C14</f>
        <v>206 A</v>
      </c>
      <c r="D14" s="9" t="str">
        <f>'1'!D14</f>
        <v>IAMB</v>
      </c>
      <c r="E14" s="9">
        <f>'1'!E14</f>
        <v>24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24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M.C. JESSICA ALEJANDRA REYES LARIOS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JESSICA ALEJANDRA REYES LARIOS</cp:lastModifiedBy>
  <cp:revision/>
  <cp:lastPrinted>2022-11-14T19:11:37Z</cp:lastPrinted>
  <dcterms:created xsi:type="dcterms:W3CDTF">2021-11-22T14:45:25Z</dcterms:created>
  <dcterms:modified xsi:type="dcterms:W3CDTF">2025-06-02T18:30:01Z</dcterms:modified>
  <cp:category/>
  <cp:contentStatus/>
</cp:coreProperties>
</file>