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199" documentId="13_ncr:1_{E495B944-6F18-431E-B311-27EAF125B763}" xr6:coauthVersionLast="47" xr6:coauthVersionMax="47" xr10:uidLastSave="{027A1255-85CD-4F9E-85BD-60A532A96675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I14" i="25"/>
  <c r="J14" i="25" s="1"/>
  <c r="B10" i="25"/>
  <c r="B37" i="25"/>
  <c r="L8" i="25"/>
  <c r="H8" i="25"/>
  <c r="E8" i="25"/>
  <c r="N28" i="24"/>
  <c r="M28" i="24"/>
  <c r="K28" i="24"/>
  <c r="F28" i="24"/>
  <c r="B10" i="24"/>
  <c r="B37" i="24" s="1"/>
  <c r="L8" i="24"/>
  <c r="H8" i="24"/>
  <c r="E8" i="24"/>
  <c r="N28" i="23"/>
  <c r="M28" i="23"/>
  <c r="K28" i="23"/>
  <c r="F28" i="23"/>
  <c r="L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L14" i="25"/>
  <c r="E28" i="25"/>
  <c r="E28" i="24"/>
  <c r="L28" i="25" l="1"/>
  <c r="I28" i="10"/>
  <c r="I28" i="25"/>
  <c r="J28" i="25" s="1"/>
  <c r="L28" i="10"/>
  <c r="H28" i="25"/>
  <c r="I28" i="24"/>
  <c r="L28" i="24"/>
  <c r="E28" i="22"/>
  <c r="E28" i="23"/>
  <c r="L14" i="22"/>
  <c r="L28" i="23" l="1"/>
  <c r="I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<sst xmlns="http://schemas.openxmlformats.org/spreadsheetml/2006/main" count="273" uniqueCount="49">
  <si>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</si>
  <si>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</si>
  <si>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</si>
  <si>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</si>
  <si>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</si>
  <si>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</si>
  <si>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</si>
  <si>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</si>
  <si>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</si>
  <si>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</si>
  <si>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</si>
  <si>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</si>
  <si>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</si>
  <si>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</si>
  <si>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</si>
  <si>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</si>
  <si>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</si>
  <si>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</si>
  <si>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</si>
  <si>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</si>
  <si>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</si>
  <si>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</si>
  <si>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</si>
  <si>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</si>
  <si>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</si>
  <si>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</si>
  <si>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</si>
  <si>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</si>
  <si>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</si>
  <si>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</si>
  <si>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</si>
  <si>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</si>
  <si>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</si>
  <si>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IIND</t>
  </si>
  <si>
    <t>FLOR ILIANA CHONTAL PELAYO</t>
  </si>
  <si>
    <t>FEBRERO-JUNIO 2025</t>
  </si>
  <si>
    <t>ESTUDIO DEL TRABAJO II</t>
  </si>
  <si>
    <t>401  A</t>
  </si>
  <si>
    <t>401 B</t>
  </si>
  <si>
    <t>INGENIERIA Y PRODUCTIVIDAD</t>
  </si>
  <si>
    <t>801 A</t>
  </si>
  <si>
    <t>PRODUCTIVIDAD APLICADA</t>
  </si>
  <si>
    <t>LEAN MANUFACTURING</t>
  </si>
  <si>
    <t>801 B</t>
  </si>
  <si>
    <t>401 A</t>
  </si>
  <si>
    <t>II</t>
  </si>
  <si>
    <t>III</t>
  </si>
  <si>
    <t>801B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</si>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</sst>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211665</xdr:colOff>
      <xdr:row>33</xdr:row>
      <xdr:rowOff>16282</xdr:rowOff>
    </xdr:from>
    <xdr:to>
      <xdr:col>3</xdr:col>
      <xdr:colOff>450429</xdr:colOff>
      <xdr:row>33</xdr:row>
      <xdr:rowOff>730948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0127" y="7449038"/>
          <a:ext cx="1036584" cy="71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32</xdr:row>
      <xdr:rowOff>145677</xdr:rowOff>
    </xdr:from>
    <xdr:to>
      <xdr:col>3</xdr:col>
      <xdr:colOff>525233</xdr:colOff>
      <xdr:row>33</xdr:row>
      <xdr:rowOff>703460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3530" y="7261412"/>
          <a:ext cx="995879" cy="714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312320</xdr:colOff>
      <xdr:row>33</xdr:row>
      <xdr:rowOff>714665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7463118"/>
          <a:ext cx="995879" cy="714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25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0.78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80</v>
      </c>
      <c r="N15" s="15">
        <v>0.68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>
        <v>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79</v>
      </c>
      <c r="N16" s="15">
        <v>0.9</v>
      </c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0.63</v>
      </c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92</v>
      </c>
      <c r="N18" s="15">
        <v>0.74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87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83</v>
      </c>
      <c r="N28" s="19">
        <f>AVERAGE(N14:N27)</f>
        <v>0.74599999999999989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78" zoomScaleNormal="78" zoomScaleSheetLayoutView="100" workbookViewId="0">
      <selection activeCell="P16" sqref="P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45</v>
      </c>
      <c r="C14" s="9" t="s">
        <v>44</v>
      </c>
      <c r="D14" s="9" t="s">
        <v>33</v>
      </c>
      <c r="E14" s="9">
        <v>32</v>
      </c>
      <c r="F14" s="9">
        <v>23</v>
      </c>
      <c r="G14" s="9"/>
      <c r="H14" s="10"/>
      <c r="I14" s="9">
        <v>8</v>
      </c>
      <c r="J14" s="10"/>
      <c r="K14" s="9">
        <v>0</v>
      </c>
      <c r="L14" s="10">
        <f t="shared" ref="L14:L28" si="0">K14/E14</f>
        <v>0</v>
      </c>
      <c r="M14" s="9">
        <v>74</v>
      </c>
      <c r="N14" s="15">
        <v>0.69</v>
      </c>
    </row>
    <row r="15" spans="1:14" s="11" customFormat="1" x14ac:dyDescent="0.25">
      <c r="A15" s="8" t="s">
        <v>36</v>
      </c>
      <c r="B15" s="9" t="s">
        <v>45</v>
      </c>
      <c r="C15" s="9" t="s">
        <v>38</v>
      </c>
      <c r="D15" s="9" t="s">
        <v>33</v>
      </c>
      <c r="E15" s="9">
        <v>19</v>
      </c>
      <c r="F15" s="9">
        <v>12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49</v>
      </c>
      <c r="N15" s="15">
        <v>0.63</v>
      </c>
    </row>
    <row r="16" spans="1:14" s="11" customFormat="1" x14ac:dyDescent="0.25">
      <c r="A16" s="8" t="s">
        <v>39</v>
      </c>
      <c r="B16" s="9" t="s">
        <v>45</v>
      </c>
      <c r="C16" s="9" t="s">
        <v>40</v>
      </c>
      <c r="D16" s="9" t="s">
        <v>33</v>
      </c>
      <c r="E16" s="9">
        <v>10</v>
      </c>
      <c r="F16" s="9">
        <v>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0.8</v>
      </c>
    </row>
    <row r="17" spans="1:14" s="11" customFormat="1" x14ac:dyDescent="0.25">
      <c r="A17" s="8" t="s">
        <v>41</v>
      </c>
      <c r="B17" s="9" t="s">
        <v>45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0.63</v>
      </c>
    </row>
    <row r="18" spans="1:14" s="11" customFormat="1" x14ac:dyDescent="0.25">
      <c r="A18" s="8" t="s">
        <v>42</v>
      </c>
      <c r="B18" s="9" t="s">
        <v>45</v>
      </c>
      <c r="C18" s="9" t="s">
        <v>43</v>
      </c>
      <c r="D18" s="9" t="s">
        <v>33</v>
      </c>
      <c r="E18" s="9">
        <v>27</v>
      </c>
      <c r="F18" s="9">
        <v>25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81</v>
      </c>
      <c r="N18" s="15">
        <v>0.78</v>
      </c>
    </row>
    <row r="19" spans="1:14" s="11" customFormat="1" x14ac:dyDescent="0.25">
      <c r="A19" s="8" t="s">
        <v>42</v>
      </c>
      <c r="B19" s="9" t="s">
        <v>46</v>
      </c>
      <c r="C19" s="9" t="s">
        <v>47</v>
      </c>
      <c r="D19" s="9" t="s">
        <v>33</v>
      </c>
      <c r="E19" s="9"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94</v>
      </c>
      <c r="N19" s="15">
        <v>0.63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103</v>
      </c>
      <c r="G28" s="17"/>
      <c r="H28" s="18"/>
      <c r="I28" s="17">
        <f t="shared" ref="I28" si="1">(E28-SUM(F28:G28))-K28</f>
        <v>20</v>
      </c>
      <c r="J28" s="18"/>
      <c r="K28" s="17">
        <f>SUM(K14:K27)</f>
        <v>0</v>
      </c>
      <c r="L28" s="18">
        <f t="shared" si="0"/>
        <v>0</v>
      </c>
      <c r="M28" s="17">
        <f>AVERAGE(M14:M27)</f>
        <v>78</v>
      </c>
      <c r="N28" s="19">
        <f>AVERAGE(N14:N27)</f>
        <v>0.69333333333333336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46</v>
      </c>
      <c r="C14" s="9" t="s">
        <v>44</v>
      </c>
      <c r="D14" s="9" t="s">
        <v>33</v>
      </c>
      <c r="E14" s="9">
        <v>32</v>
      </c>
      <c r="F14" s="9">
        <v>30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3.125E-2</v>
      </c>
      <c r="M14" s="9">
        <v>89</v>
      </c>
      <c r="N14" s="15">
        <v>0.59</v>
      </c>
    </row>
    <row r="15" spans="1:14" s="11" customFormat="1" x14ac:dyDescent="0.25">
      <c r="A15" s="8" t="s">
        <v>36</v>
      </c>
      <c r="B15" s="9" t="s">
        <v>46</v>
      </c>
      <c r="C15" s="9" t="s">
        <v>38</v>
      </c>
      <c r="D15" s="9" t="s">
        <v>33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58</v>
      </c>
      <c r="N15" s="15">
        <v>0.89</v>
      </c>
    </row>
    <row r="16" spans="1:14" s="11" customFormat="1" x14ac:dyDescent="0.25">
      <c r="A16" s="8" t="s">
        <v>39</v>
      </c>
      <c r="B16" s="9" t="s">
        <v>46</v>
      </c>
      <c r="C16" s="9" t="s">
        <v>40</v>
      </c>
      <c r="D16" s="9" t="s">
        <v>33</v>
      </c>
      <c r="E16" s="9">
        <v>10</v>
      </c>
      <c r="F16" s="9">
        <v>10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0.7</v>
      </c>
    </row>
    <row r="17" spans="1:14" s="11" customFormat="1" x14ac:dyDescent="0.25">
      <c r="A17" s="8" t="s">
        <v>41</v>
      </c>
      <c r="B17" s="9" t="s">
        <v>46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87</v>
      </c>
      <c r="N17" s="15">
        <v>0.4</v>
      </c>
    </row>
    <row r="18" spans="1:14" s="11" customFormat="1" x14ac:dyDescent="0.25">
      <c r="A18" s="8" t="s">
        <v>42</v>
      </c>
      <c r="B18" s="9" t="s">
        <v>48</v>
      </c>
      <c r="C18" s="9" t="s">
        <v>43</v>
      </c>
      <c r="D18" s="9" t="s">
        <v>33</v>
      </c>
      <c r="E18" s="9">
        <v>27</v>
      </c>
      <c r="F18" s="9">
        <v>26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85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91</v>
      </c>
      <c r="G28" s="17"/>
      <c r="H28" s="18"/>
      <c r="I28" s="17">
        <f t="shared" ref="I28" si="1">(E28-SUM(F28:G28))-K28</f>
        <v>4</v>
      </c>
      <c r="J28" s="18"/>
      <c r="K28" s="17">
        <f>SUM(K14:K27)</f>
        <v>1</v>
      </c>
      <c r="L28" s="18">
        <f t="shared" si="0"/>
        <v>1.0416666666666666E-2</v>
      </c>
      <c r="M28" s="17">
        <f>AVERAGE(M14:M27)</f>
        <v>80.400000000000006</v>
      </c>
      <c r="N28" s="19">
        <f>AVERAGE(N14:N27)</f>
        <v>0.6339999999999999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F14" sqref="F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/>
      <c r="H28" s="18"/>
      <c r="I28" s="17">
        <f t="shared" ref="I28" si="0">(E28-SUM(F28:G28))-K28</f>
        <v>96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70" zoomScaleNormal="70" zoomScaleSheetLayoutView="100" workbookViewId="0">
      <selection activeCell="G18" sqref="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32</v>
      </c>
      <c r="F14" s="9">
        <v>17</v>
      </c>
      <c r="G14" s="9">
        <v>5</v>
      </c>
      <c r="H14" s="10">
        <f>(F14+G14)/E14</f>
        <v>0.6875</v>
      </c>
      <c r="I14" s="9">
        <f t="shared" ref="I14:I28" si="0">(E14-SUM(F14:G14))-K14</f>
        <v>10</v>
      </c>
      <c r="J14" s="10">
        <f t="shared" ref="J14:J28" si="1">I14/E14</f>
        <v>0.3125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17</v>
      </c>
      <c r="G28" s="17">
        <f>SUM(G14:G27)</f>
        <v>5</v>
      </c>
      <c r="H28" s="18">
        <f>SUM(F28:G28)/E28</f>
        <v>0.22916666666666666</v>
      </c>
      <c r="I28" s="17">
        <f t="shared" si="0"/>
        <v>74</v>
      </c>
      <c r="J28" s="18">
        <f t="shared" si="1"/>
        <v>0.77083333333333337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2024-09-26T16:59:59Z</cp:lastPrinted>
  <dcterms:created xsi:type="dcterms:W3CDTF">2021-11-22T14:45:25Z</dcterms:created>
  <dcterms:modified xsi:type="dcterms:W3CDTF">2025-05-12T20:21:35Z</dcterms:modified>
  <cp:category/>
  <cp:contentStatus/>
</cp:coreProperties>
</file>