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SGI ESCOLARIZADO\REPORTE FINAL\"/>
    </mc:Choice>
  </mc:AlternateContent>
  <xr:revisionPtr revIDLastSave="0" documentId="13_ncr:1_{DA3C28A5-D114-4437-BD95-671A3B7FC374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5" l="1"/>
  <c r="J15" i="25"/>
  <c r="J16" i="25"/>
  <c r="J17" i="25"/>
  <c r="J18" i="25"/>
  <c r="L8" i="25"/>
  <c r="N18" i="23" l="1"/>
  <c r="N17" i="23"/>
  <c r="N15" i="23"/>
  <c r="N14" i="23"/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18" i="25"/>
  <c r="D18" i="25"/>
  <c r="C18" i="25"/>
  <c r="A1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L28" i="24"/>
  <c r="L28" i="23"/>
  <c r="I28" i="22"/>
  <c r="L28" i="22"/>
</calcChain>
</file>

<file path=xl/sharedStrings.xml><?xml version="1.0" encoding="utf-8"?>
<sst xmlns="http://schemas.openxmlformats.org/spreadsheetml/2006/main" count="216" uniqueCount="48">
  <si>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</si>
  <si>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</si>
  <si>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</si>
  <si>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</si>
  <si>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</si>
  <si>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</si>
  <si>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</si>
  <si>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</si>
  <si>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</si>
  <si>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</si>
  <si>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</si>
  <si>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</si>
  <si>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</si>
  <si>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</si>
  <si>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</si>
  <si>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</si>
  <si>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</si>
  <si>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</si>
  <si>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</si>
  <si>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</si>
  <si>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</si>
  <si>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</si>
  <si>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</si>
  <si>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</si>
  <si>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</si>
  <si>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</si>
  <si>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</si>
  <si>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</si>
  <si>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</si>
  <si>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</si>
  <si>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</si>
  <si>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</si>
  <si>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</si>
  <si>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707 A</t>
  </si>
  <si>
    <t>L.C. ANA KARENINA CORDOBA FERMAN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</si>
  <si>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</si>
  <si>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</si>
  <si>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</si>
  <si>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</si>
  <si>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</si>
  <si>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</si>
  <si>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</si>
  <si>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</si>
  <si>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</si>
  <si>
    <t>III</t>
  </si>
  <si>
    <t>IV</t>
  </si>
  <si>
    <t>L.I.G.E. YATZARET ORTEGA ESCALERA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</si>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</sst>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3" fillId="0" borderId="0" xfId="0" applyNumberFormat="1" applyFont="1" applyAlignment="1">
      <alignment wrapText="1"/>
    </xf>
    <xf numFmtId="16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B37" sqref="B37:D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42</v>
      </c>
      <c r="M8" s="30"/>
      <c r="N8" s="30"/>
    </row>
    <row r="10" spans="1:17" ht="13" x14ac:dyDescent="0.3">
      <c r="A10" s="4" t="s">
        <v>8</v>
      </c>
      <c r="B10" s="30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7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  <c r="Q13" s="22"/>
    </row>
    <row r="14" spans="1:17" s="11" customFormat="1" x14ac:dyDescent="0.25">
      <c r="A14" s="8" t="s">
        <v>35</v>
      </c>
      <c r="B14" s="9" t="s">
        <v>21</v>
      </c>
      <c r="C14" s="9" t="s">
        <v>36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35</v>
      </c>
      <c r="B15" s="9" t="s">
        <v>21</v>
      </c>
      <c r="C15" s="9" t="s">
        <v>37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38</v>
      </c>
      <c r="B16" s="9" t="s">
        <v>21</v>
      </c>
      <c r="C16" s="9" t="s">
        <v>40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39</v>
      </c>
      <c r="B18" s="9" t="s">
        <v>21</v>
      </c>
      <c r="C18" s="9" t="s">
        <v>41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M.A.D.I.E. YARI DE LA LUZ ALFARO CARVAJAL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35</v>
      </c>
      <c r="B15" s="9">
        <v>2</v>
      </c>
      <c r="C15" s="9" t="s">
        <v>37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38</v>
      </c>
      <c r="B16" s="9">
        <v>2</v>
      </c>
      <c r="C16" s="9" t="s">
        <v>40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39</v>
      </c>
      <c r="B17" s="9">
        <v>2</v>
      </c>
      <c r="C17" s="9" t="s">
        <v>40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39</v>
      </c>
      <c r="B18" s="9">
        <v>2</v>
      </c>
      <c r="C18" s="9" t="s">
        <v>41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 t="s">
        <v>44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f>23/E14</f>
        <v>0.76666666666666672</v>
      </c>
    </row>
    <row r="15" spans="1:14" s="11" customFormat="1" x14ac:dyDescent="0.25">
      <c r="A15" s="9" t="str">
        <f>'1'!A15</f>
        <v>GESTIÒN DE LA PRODUCCIÒN I</v>
      </c>
      <c r="B15" s="9" t="s">
        <v>44</v>
      </c>
      <c r="C15" s="9" t="str">
        <f>'1'!C15</f>
        <v>607 B</v>
      </c>
      <c r="D15" s="9" t="str">
        <f>'1'!D15</f>
        <v>IGE</v>
      </c>
      <c r="E15" s="9">
        <v>28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f>23/E15</f>
        <v>0.8214285714285714</v>
      </c>
    </row>
    <row r="16" spans="1:14" s="11" customFormat="1" x14ac:dyDescent="0.25">
      <c r="A16" s="9" t="str">
        <f>'1'!A16</f>
        <v>CADENA DE SUMINISTROS</v>
      </c>
      <c r="B16" s="9" t="s">
        <v>44</v>
      </c>
      <c r="C16" s="9" t="s">
        <v>33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0.84</v>
      </c>
    </row>
    <row r="17" spans="1:14" s="11" customFormat="1" x14ac:dyDescent="0.25">
      <c r="A17" s="9" t="str">
        <f>'1'!A17</f>
        <v>LOGISTICA INTELIGENTE Y SOSTENIBLE</v>
      </c>
      <c r="B17" s="9" t="s">
        <v>44</v>
      </c>
      <c r="C17" s="9" t="s">
        <v>40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f>21/E17</f>
        <v>0.95454545454545459</v>
      </c>
    </row>
    <row r="18" spans="1:14" s="11" customFormat="1" x14ac:dyDescent="0.25">
      <c r="A18" s="9" t="str">
        <f>'1'!A18</f>
        <v>LOGISTICA INTELIGENTE Y SOSTENIBLE</v>
      </c>
      <c r="B18" s="9" t="s">
        <v>44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f>12/E18</f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85.4</v>
      </c>
      <c r="N28" s="19">
        <f>AVERAGE(N14:N27)</f>
        <v>0.82652813852813856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81640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tr">
        <f>'1'!B10</f>
        <v>M.A.D.I.E. YARI DE LA LUZ ALFARO CARVAJAL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 t="s">
        <v>45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82</v>
      </c>
      <c r="N14" s="15">
        <v>0.67</v>
      </c>
    </row>
    <row r="15" spans="1:14" s="11" customFormat="1" x14ac:dyDescent="0.25">
      <c r="A15" s="9" t="str">
        <f>'1'!A15</f>
        <v>GESTIÒN DE LA PRODUCCIÒN I</v>
      </c>
      <c r="B15" s="9" t="s">
        <v>45</v>
      </c>
      <c r="C15" s="9" t="str">
        <f>'1'!C15</f>
        <v>607 B</v>
      </c>
      <c r="D15" s="9" t="str">
        <f>'1'!D15</f>
        <v>IGE</v>
      </c>
      <c r="E15" s="9">
        <v>28</v>
      </c>
      <c r="F15" s="9">
        <v>20</v>
      </c>
      <c r="G15" s="9"/>
      <c r="H15" s="10"/>
      <c r="I15" s="9">
        <v>8</v>
      </c>
      <c r="J15" s="10"/>
      <c r="K15" s="9">
        <v>0</v>
      </c>
      <c r="L15" s="10">
        <f t="shared" si="0"/>
        <v>0</v>
      </c>
      <c r="M15" s="9">
        <v>80</v>
      </c>
      <c r="N15" s="15">
        <v>0.71</v>
      </c>
    </row>
    <row r="16" spans="1:14" s="11" customFormat="1" x14ac:dyDescent="0.25">
      <c r="A16" s="9" t="str">
        <f>'1'!A16</f>
        <v>CADENA DE SUMINISTROS</v>
      </c>
      <c r="B16" s="9" t="s">
        <v>45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93</v>
      </c>
      <c r="N16" s="15">
        <v>0.8</v>
      </c>
    </row>
    <row r="17" spans="1:14" s="11" customFormat="1" x14ac:dyDescent="0.25">
      <c r="A17" s="9" t="str">
        <f>'1'!A17</f>
        <v>LOGISTICA INTELIGENTE Y SOSTENIBLE</v>
      </c>
      <c r="B17" s="9" t="s">
        <v>45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0.5</v>
      </c>
    </row>
    <row r="18" spans="1:14" s="11" customFormat="1" x14ac:dyDescent="0.25">
      <c r="A18" s="9" t="str">
        <f>'1'!A18</f>
        <v>LOGISTICA INTELIGENTE Y SOSTENIBLE</v>
      </c>
      <c r="B18" s="9" t="s">
        <v>45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77</v>
      </c>
      <c r="N18" s="15">
        <v>0.64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103</v>
      </c>
      <c r="G28" s="17">
        <f>SUM(G14:G27)</f>
        <v>0</v>
      </c>
      <c r="H28" s="18"/>
      <c r="I28" s="17">
        <f t="shared" ref="I28" si="1">(E28-SUM(F28:G28))-K28</f>
        <v>18</v>
      </c>
      <c r="J28" s="18"/>
      <c r="K28" s="17">
        <f>SUM(K14:K27)</f>
        <v>0</v>
      </c>
      <c r="L28" s="18">
        <f t="shared" si="0"/>
        <v>0</v>
      </c>
      <c r="M28" s="17">
        <f>AVERAGE(M14:M27)</f>
        <v>86</v>
      </c>
      <c r="N28" s="19">
        <f>AVERAGE(N14:N27)</f>
        <v>0.66399999999999992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 t="s">
        <v>46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="130" zoomScaleNormal="130" zoomScaleSheetLayoutView="100" workbookViewId="0">
      <selection activeCell="E22" sqref="E22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47</v>
      </c>
      <c r="C8" s="30"/>
      <c r="D8" s="14" t="s">
        <v>5</v>
      </c>
      <c r="E8" s="20">
        <v>5</v>
      </c>
      <c r="F8"/>
      <c r="G8" s="4" t="s">
        <v>6</v>
      </c>
      <c r="H8" s="20">
        <v>3</v>
      </c>
      <c r="I8" s="36" t="s">
        <v>7</v>
      </c>
      <c r="J8" s="36"/>
      <c r="K8" s="36"/>
      <c r="L8" s="30" t="str">
        <f>'1'!L8</f>
        <v>FEBRERO-JUNIO 25</v>
      </c>
      <c r="M8" s="30"/>
      <c r="N8" s="30"/>
    </row>
    <row r="10" spans="1:14" ht="13" x14ac:dyDescent="0.3">
      <c r="A10" s="4" t="s">
        <v>8</v>
      </c>
      <c r="B10" s="30" t="s">
        <v>31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GESTIÒN DE LA PRODUCCIÒN I</v>
      </c>
      <c r="B14" s="9" t="s">
        <v>18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21</v>
      </c>
      <c r="G14" s="9">
        <v>8</v>
      </c>
      <c r="H14" s="10">
        <f t="shared" ref="H14:H18" si="0">F14/E14</f>
        <v>0.7</v>
      </c>
      <c r="I14" s="9">
        <v>1</v>
      </c>
      <c r="J14" s="10">
        <f>I14/E14</f>
        <v>3.3333333333333333E-2</v>
      </c>
      <c r="K14" s="9">
        <v>0</v>
      </c>
      <c r="L14" s="10">
        <f t="shared" ref="L14:L28" si="1">K14/E14</f>
        <v>0</v>
      </c>
      <c r="M14" s="9">
        <v>88</v>
      </c>
      <c r="N14" s="15">
        <v>0.73</v>
      </c>
    </row>
    <row r="15" spans="1:14" s="11" customFormat="1" x14ac:dyDescent="0.25">
      <c r="A15" s="43" t="str">
        <f>'1'!A15</f>
        <v>GESTIÒN DE LA PRODUCCIÒN I</v>
      </c>
      <c r="B15" s="43" t="s">
        <v>18</v>
      </c>
      <c r="C15" s="43" t="str">
        <f>'1'!C15</f>
        <v>607 B</v>
      </c>
      <c r="D15" s="43" t="str">
        <f>'1'!D15</f>
        <v>IGE</v>
      </c>
      <c r="E15" s="43">
        <v>28</v>
      </c>
      <c r="F15" s="43">
        <v>21</v>
      </c>
      <c r="G15" s="43">
        <v>4</v>
      </c>
      <c r="H15" s="44">
        <f t="shared" si="0"/>
        <v>0.75</v>
      </c>
      <c r="I15" s="43">
        <v>3</v>
      </c>
      <c r="J15" s="10">
        <f t="shared" ref="J15:J18" si="2">I15/E15</f>
        <v>0.10714285714285714</v>
      </c>
      <c r="K15" s="9">
        <v>0</v>
      </c>
      <c r="L15" s="10">
        <f t="shared" si="1"/>
        <v>0</v>
      </c>
      <c r="M15" s="9">
        <v>85</v>
      </c>
      <c r="N15" s="15">
        <v>0.89</v>
      </c>
    </row>
    <row r="16" spans="1:14" s="11" customFormat="1" x14ac:dyDescent="0.25">
      <c r="A16" s="9" t="str">
        <f>'1'!A16</f>
        <v>CADENA DE SUMINISTROS</v>
      </c>
      <c r="B16" s="9" t="s">
        <v>18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>
        <v>3</v>
      </c>
      <c r="H16" s="10">
        <f t="shared" si="0"/>
        <v>0.88</v>
      </c>
      <c r="I16" s="9">
        <v>0</v>
      </c>
      <c r="J16" s="10">
        <f t="shared" si="2"/>
        <v>0</v>
      </c>
      <c r="K16" s="9">
        <v>0</v>
      </c>
      <c r="L16" s="10">
        <f t="shared" si="1"/>
        <v>0</v>
      </c>
      <c r="M16" s="9">
        <v>94</v>
      </c>
      <c r="N16" s="15">
        <v>0.8</v>
      </c>
    </row>
    <row r="17" spans="1:14" s="11" customFormat="1" x14ac:dyDescent="0.25">
      <c r="A17" s="9" t="str">
        <f>'1'!A17</f>
        <v>LOGISTICA INTELIGENTE Y SOSTENIBLE</v>
      </c>
      <c r="B17" s="9" t="s">
        <v>18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>
        <v>0</v>
      </c>
      <c r="H17" s="10">
        <f t="shared" si="0"/>
        <v>1</v>
      </c>
      <c r="I17" s="9">
        <v>0</v>
      </c>
      <c r="J17" s="10">
        <f t="shared" si="2"/>
        <v>0</v>
      </c>
      <c r="K17" s="9">
        <v>0</v>
      </c>
      <c r="L17" s="10">
        <f t="shared" si="1"/>
        <v>0</v>
      </c>
      <c r="M17" s="9">
        <v>97</v>
      </c>
      <c r="N17" s="15">
        <v>0.73</v>
      </c>
    </row>
    <row r="18" spans="1:14" s="11" customFormat="1" x14ac:dyDescent="0.25">
      <c r="A18" s="9" t="str">
        <f>'1'!A18</f>
        <v>LOGISTICA INTELIGENTE Y SOSTENIBLE</v>
      </c>
      <c r="B18" s="9" t="s">
        <v>18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>
        <v>2</v>
      </c>
      <c r="H18" s="10">
        <f t="shared" si="0"/>
        <v>0.75</v>
      </c>
      <c r="I18" s="9">
        <v>2</v>
      </c>
      <c r="J18" s="10">
        <f t="shared" si="2"/>
        <v>0.125</v>
      </c>
      <c r="K18" s="9">
        <v>0</v>
      </c>
      <c r="L18" s="10">
        <f t="shared" si="1"/>
        <v>0</v>
      </c>
      <c r="M18" s="9">
        <v>81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98</v>
      </c>
      <c r="G28" s="17">
        <f>SUM(G14:G27)</f>
        <v>17</v>
      </c>
      <c r="H28" s="18">
        <f>SUM(F28:G28)/E28</f>
        <v>0.95041322314049592</v>
      </c>
      <c r="I28" s="17">
        <f t="shared" ref="I28" si="3">(E28-SUM(F28:G28))-K28</f>
        <v>6</v>
      </c>
      <c r="J28" s="18">
        <f>I28/E28</f>
        <v>4.9586776859504134E-2</v>
      </c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0.79200000000000004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">
        <v>43</v>
      </c>
      <c r="C37" s="42"/>
      <c r="D37" s="42"/>
      <c r="E37" s="13"/>
      <c r="F37" s="13"/>
      <c r="G37" s="42" t="s">
        <v>46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cp:lastPrinted>2025-06-12T15:45:20Z</cp:lastPrinted>
  <dcterms:created xsi:type="dcterms:W3CDTF">2021-11-22T14:45:25Z</dcterms:created>
  <dcterms:modified xsi:type="dcterms:W3CDTF">2025-06-26T22:25:58Z</dcterms:modified>
  <cp:category/>
  <cp:contentStatus/>
</cp:coreProperties>
</file>