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ocumentos\ITSSAT\rEPORTES\"/>
    </mc:Choice>
  </mc:AlternateContent>
  <xr:revisionPtr revIDLastSave="0" documentId="8_{9E03F967-1CA8-4035-B747-EFD7AD0D5963}" xr6:coauthVersionLast="47" xr6:coauthVersionMax="47" xr10:uidLastSave="{00000000-0000-0000-0000-000000000000}"/>
  <bookViews>
    <workbookView xWindow="-110" yWindow="-110" windowWidth="21820" windowHeight="139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4" l="1"/>
  <c r="E6" i="23"/>
  <c r="E6" i="22"/>
  <c r="E6" i="25"/>
  <c r="L17" i="22"/>
  <c r="L18" i="22"/>
  <c r="L19" i="22"/>
  <c r="G37" i="25" l="1"/>
  <c r="G37" i="24"/>
  <c r="G37" i="23"/>
  <c r="G37" i="22"/>
  <c r="H14" i="25" l="1"/>
  <c r="N28" i="25" l="1"/>
  <c r="M28" i="25"/>
  <c r="K28" i="25"/>
  <c r="G28" i="25"/>
  <c r="F28" i="25"/>
  <c r="C16" i="25"/>
  <c r="A16" i="25"/>
  <c r="C15" i="25"/>
  <c r="A15" i="25"/>
  <c r="I14" i="25"/>
  <c r="J14" i="25" s="1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D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D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I15" i="22"/>
  <c r="D16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27" i="22"/>
  <c r="I25" i="22"/>
  <c r="I24" i="22"/>
  <c r="I21" i="22"/>
  <c r="I19" i="22"/>
  <c r="I17" i="22"/>
  <c r="L16" i="22"/>
  <c r="I16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L16" i="10"/>
  <c r="I16" i="10"/>
  <c r="L15" i="10"/>
  <c r="I15" i="10"/>
  <c r="L14" i="10"/>
  <c r="I14" i="10"/>
  <c r="I14" i="22" l="1"/>
  <c r="I20" i="22"/>
  <c r="I17" i="25"/>
  <c r="I20" i="25"/>
  <c r="I23" i="25"/>
  <c r="I26" i="25"/>
  <c r="I23" i="22"/>
  <c r="I15" i="25"/>
  <c r="J15" i="25" s="1"/>
  <c r="H15" i="25"/>
  <c r="I18" i="25"/>
  <c r="I21" i="25"/>
  <c r="I24" i="25"/>
  <c r="I27" i="25"/>
  <c r="I16" i="25"/>
  <c r="J16" i="25" s="1"/>
  <c r="H16" i="25"/>
  <c r="I19" i="25"/>
  <c r="I22" i="25"/>
  <c r="I25" i="25"/>
  <c r="L14" i="25"/>
  <c r="L15" i="25"/>
  <c r="L16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<sst xmlns="http://schemas.openxmlformats.org/spreadsheetml/2006/main" count="220" uniqueCount="49">
  <si>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</si>
  <si>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</si>
  <si>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</si>
  <si>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</si>
  <si>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</si>
  <si>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</si>
  <si>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</si>
  <si>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</si>
  <si>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</si>
  <si>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</si>
  <si>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</si>
  <si>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</si>
  <si>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</si>
  <si>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</si>
  <si>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</si>
  <si>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</si>
  <si>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</si>
  <si>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</si>
  <si>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</si>
  <si>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</si>
  <si>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</si>
  <si>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</si>
  <si>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</si>
  <si>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</si>
  <si>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</si>
  <si>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</si>
  <si>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</si>
  <si>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</si>
  <si>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</si>
  <si>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</si>
  <si>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</si>
  <si>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</si>
  <si>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FEB-JUN 2025</t>
  </si>
  <si>
    <t>L.C. MANUEL DE JESUS CANO BUSTAMANTE</t>
  </si>
  <si>
    <t>COSTOS EMPRESARIALES</t>
  </si>
  <si>
    <t xml:space="preserve">FORMULACION Y EVALUACION DE PROYECTOS </t>
  </si>
  <si>
    <t>805 A</t>
  </si>
  <si>
    <t>805 B</t>
  </si>
  <si>
    <t>S/E</t>
  </si>
  <si>
    <t>210 A</t>
  </si>
  <si>
    <t>DLAM</t>
  </si>
  <si>
    <t>IINF</t>
  </si>
  <si>
    <t>L.A.E. RENATA RAMOS MORENO</t>
  </si>
  <si>
    <t>II</t>
  </si>
  <si>
    <t>III</t>
  </si>
  <si>
    <t>IV</t>
  </si>
  <si>
    <t>V</t>
  </si>
  <si>
    <t>VI</t>
  </si>
  <si>
    <t>305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</si>
</sst>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34</v>
      </c>
      <c r="B14" s="9" t="s">
        <v>38</v>
      </c>
      <c r="C14" s="9" t="s">
        <v>39</v>
      </c>
      <c r="D14" s="9" t="s">
        <v>41</v>
      </c>
      <c r="E14" s="9">
        <v>32</v>
      </c>
      <c r="F14" s="9"/>
      <c r="G14" s="9"/>
      <c r="H14" s="10"/>
      <c r="I14" s="9">
        <f t="shared" ref="I14:I28" si="0">(E14-SUM(F14:G14))-K14</f>
        <v>32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ht="25" x14ac:dyDescent="0.25">
      <c r="A15" s="8" t="s">
        <v>35</v>
      </c>
      <c r="B15" s="9" t="s">
        <v>38</v>
      </c>
      <c r="C15" s="9" t="s">
        <v>36</v>
      </c>
      <c r="D15" s="9" t="s">
        <v>40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" x14ac:dyDescent="0.25">
      <c r="A16" s="8" t="s">
        <v>35</v>
      </c>
      <c r="B16" s="9" t="s">
        <v>38</v>
      </c>
      <c r="C16" s="9" t="s">
        <v>37</v>
      </c>
      <c r="D16" s="9" t="s">
        <v>40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89</v>
      </c>
      <c r="J28" s="18">
        <f t="shared" ref="J14:J28" si="2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 t="s">
        <v>21</v>
      </c>
      <c r="C14" s="9" t="str">
        <f>'1'!C14</f>
        <v>210 A</v>
      </c>
      <c r="D14" s="9" t="str">
        <f>'1'!D14</f>
        <v>IINF</v>
      </c>
      <c r="E14" s="9">
        <f>'1'!E14</f>
        <v>32</v>
      </c>
      <c r="F14" s="9">
        <v>32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x14ac:dyDescent="0.25">
      <c r="A15" s="9" t="s">
        <v>34</v>
      </c>
      <c r="B15" s="9" t="s">
        <v>43</v>
      </c>
      <c r="C15" s="9" t="s">
        <v>39</v>
      </c>
      <c r="D15" s="9" t="s">
        <v>41</v>
      </c>
      <c r="E15" s="9">
        <v>32</v>
      </c>
      <c r="F15" s="9">
        <v>32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0.44</v>
      </c>
    </row>
    <row r="16" spans="1:14" s="11" customFormat="1" ht="25" x14ac:dyDescent="0.25">
      <c r="A16" s="9" t="s">
        <v>35</v>
      </c>
      <c r="B16" s="9" t="s">
        <v>21</v>
      </c>
      <c r="C16" s="9" t="s">
        <v>36</v>
      </c>
      <c r="D16" s="9" t="str">
        <f>'1'!D16</f>
        <v>DLAM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5" x14ac:dyDescent="0.25">
      <c r="A17" s="9" t="s">
        <v>35</v>
      </c>
      <c r="B17" s="9" t="s">
        <v>43</v>
      </c>
      <c r="C17" s="9" t="s">
        <v>36</v>
      </c>
      <c r="D17" s="9" t="s">
        <v>40</v>
      </c>
      <c r="E17" s="9">
        <v>27</v>
      </c>
      <c r="F17" s="9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ht="25" x14ac:dyDescent="0.25">
      <c r="A18" s="9" t="s">
        <v>35</v>
      </c>
      <c r="B18" s="9" t="s">
        <v>21</v>
      </c>
      <c r="C18" s="9" t="s">
        <v>37</v>
      </c>
      <c r="D18" s="9" t="s">
        <v>40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100</v>
      </c>
      <c r="N18" s="15">
        <v>0.96</v>
      </c>
    </row>
    <row r="19" spans="1:14" s="11" customFormat="1" ht="25" x14ac:dyDescent="0.25">
      <c r="A19" s="9" t="s">
        <v>35</v>
      </c>
      <c r="B19" s="9" t="s">
        <v>43</v>
      </c>
      <c r="C19" s="9" t="s">
        <v>37</v>
      </c>
      <c r="D19" s="9" t="s">
        <v>40</v>
      </c>
      <c r="E19" s="9">
        <v>30</v>
      </c>
      <c r="F19" s="9">
        <v>29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100</v>
      </c>
      <c r="N19" s="15">
        <v>0.96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178</v>
      </c>
      <c r="F28" s="17">
        <f>SUM(F14:F27)</f>
        <v>176</v>
      </c>
      <c r="G28" s="17">
        <f>SUM(G14:G27)</f>
        <v>0</v>
      </c>
      <c r="H28" s="18">
        <f>SUM(F28:G28)/E28</f>
        <v>0.9887640449438202</v>
      </c>
      <c r="I28" s="17">
        <f t="shared" si="0"/>
        <v>2</v>
      </c>
      <c r="J28" s="18">
        <f t="shared" ref="J14:J28" si="2">I28/E28</f>
        <v>1.1235955056179775E-2</v>
      </c>
      <c r="K28" s="17">
        <f>SUM(K14:K27)</f>
        <v>0</v>
      </c>
      <c r="L28" s="18">
        <f t="shared" si="1"/>
        <v>0</v>
      </c>
      <c r="M28" s="17">
        <f>AVERAGE(M14:M27)</f>
        <v>94</v>
      </c>
      <c r="N28" s="19">
        <f>AVERAGE(N14:N27)</f>
        <v>0.79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'1'!G37:J37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'2'!E6:H6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 t="s">
        <v>44</v>
      </c>
      <c r="C14" s="9" t="str">
        <f>'1'!C14</f>
        <v>210 A</v>
      </c>
      <c r="D14" s="9" t="str">
        <f>'1'!D14</f>
        <v>IINF</v>
      </c>
      <c r="E14" s="9">
        <f>'1'!E14</f>
        <v>32</v>
      </c>
      <c r="F14" s="9">
        <v>32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0.38</v>
      </c>
    </row>
    <row r="15" spans="1:14" s="11" customFormat="1" ht="25" x14ac:dyDescent="0.25">
      <c r="A15" s="9" t="str">
        <f>'1'!A15</f>
        <v xml:space="preserve">FORMULACION Y EVALUACION DE PROYECTOS </v>
      </c>
      <c r="B15" s="9" t="s">
        <v>44</v>
      </c>
      <c r="C15" s="9" t="str">
        <f>'1'!C15</f>
        <v>805 A</v>
      </c>
      <c r="D15" s="9" t="str">
        <f>'1'!D15</f>
        <v>DLAM</v>
      </c>
      <c r="E15" s="9">
        <f>'1'!E15</f>
        <v>27</v>
      </c>
      <c r="F15" s="9">
        <v>27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5" x14ac:dyDescent="0.25">
      <c r="A16" s="9" t="str">
        <f>'1'!A16</f>
        <v xml:space="preserve">FORMULACION Y EVALUACION DE PROYECTOS </v>
      </c>
      <c r="B16" s="9" t="s">
        <v>45</v>
      </c>
      <c r="C16" s="9" t="s">
        <v>36</v>
      </c>
      <c r="D16" s="9" t="str">
        <f>'1'!D16</f>
        <v>DLAM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5" x14ac:dyDescent="0.25">
      <c r="A17" s="9" t="s">
        <v>35</v>
      </c>
      <c r="B17" s="9" t="s">
        <v>44</v>
      </c>
      <c r="C17" s="9" t="s">
        <v>37</v>
      </c>
      <c r="D17" s="9" t="s">
        <v>40</v>
      </c>
      <c r="E17" s="9">
        <v>30</v>
      </c>
      <c r="F17" s="9">
        <v>29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100</v>
      </c>
      <c r="N17" s="15">
        <v>0.96</v>
      </c>
    </row>
    <row r="18" spans="1:14" s="11" customFormat="1" ht="25" x14ac:dyDescent="0.25">
      <c r="A18" s="9" t="s">
        <v>35</v>
      </c>
      <c r="B18" s="9" t="s">
        <v>45</v>
      </c>
      <c r="C18" s="9" t="s">
        <v>37</v>
      </c>
      <c r="D18" s="9" t="s">
        <v>40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100</v>
      </c>
      <c r="N18" s="15">
        <v>0.96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144</v>
      </c>
      <c r="G28" s="17">
        <f>SUM(G14:G27)</f>
        <v>0</v>
      </c>
      <c r="H28" s="18">
        <f>SUM(F28:G28)/E28</f>
        <v>0.98630136986301364</v>
      </c>
      <c r="I28" s="17">
        <f t="shared" si="0"/>
        <v>2</v>
      </c>
      <c r="J28" s="18">
        <f t="shared" ref="J14:J28" si="2">I28/E28</f>
        <v>1.3698630136986301E-2</v>
      </c>
      <c r="K28" s="17">
        <f>SUM(K14:K27)</f>
        <v>0</v>
      </c>
      <c r="L28" s="18">
        <f t="shared" si="1"/>
        <v>0</v>
      </c>
      <c r="M28" s="17">
        <f>AVERAGE(M14:M27)</f>
        <v>95.8</v>
      </c>
      <c r="N28" s="19">
        <f>AVERAGE(N14:N27)</f>
        <v>0.86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'2'!G37:J37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'3'!E6:H6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 t="s">
        <v>45</v>
      </c>
      <c r="C14" s="9" t="str">
        <f>'1'!C14</f>
        <v>210 A</v>
      </c>
      <c r="D14" s="9" t="str">
        <f>'1'!D14</f>
        <v>IINF</v>
      </c>
      <c r="E14" s="9">
        <f>'1'!E14</f>
        <v>32</v>
      </c>
      <c r="F14" s="9">
        <v>32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0.38</v>
      </c>
    </row>
    <row r="15" spans="1:14" s="11" customFormat="1" ht="25" x14ac:dyDescent="0.25">
      <c r="A15" s="9" t="str">
        <f>'1'!A15</f>
        <v xml:space="preserve">FORMULACION Y EVALUACION DE PROYECTOS </v>
      </c>
      <c r="B15" s="9" t="s">
        <v>46</v>
      </c>
      <c r="C15" s="9" t="str">
        <f>'1'!C15</f>
        <v>805 A</v>
      </c>
      <c r="D15" s="9" t="str">
        <f>'1'!D15</f>
        <v>DLAM</v>
      </c>
      <c r="E15" s="9">
        <f>'1'!E15</f>
        <v>27</v>
      </c>
      <c r="F15" s="9">
        <v>27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5" x14ac:dyDescent="0.25">
      <c r="A16" s="9" t="str">
        <f>'1'!A16</f>
        <v xml:space="preserve">FORMULACION Y EVALUACION DE PROYECTOS </v>
      </c>
      <c r="B16" s="9" t="s">
        <v>47</v>
      </c>
      <c r="C16" s="9" t="s">
        <v>36</v>
      </c>
      <c r="D16" s="9" t="str">
        <f>'1'!D16</f>
        <v>DLAM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5" x14ac:dyDescent="0.25">
      <c r="A17" s="9" t="s">
        <v>35</v>
      </c>
      <c r="B17" s="9" t="s">
        <v>46</v>
      </c>
      <c r="C17" s="9" t="s">
        <v>37</v>
      </c>
      <c r="D17" s="9" t="s">
        <v>40</v>
      </c>
      <c r="E17" s="9">
        <v>30</v>
      </c>
      <c r="F17" s="9">
        <v>29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100</v>
      </c>
      <c r="N17" s="15">
        <v>0.96</v>
      </c>
    </row>
    <row r="18" spans="1:14" s="11" customFormat="1" ht="25" x14ac:dyDescent="0.25">
      <c r="A18" s="9" t="s">
        <v>35</v>
      </c>
      <c r="B18" s="9" t="s">
        <v>47</v>
      </c>
      <c r="C18" s="9" t="s">
        <v>48</v>
      </c>
      <c r="D18" s="9" t="s">
        <v>40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100</v>
      </c>
      <c r="N18" s="15">
        <v>0.96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144</v>
      </c>
      <c r="G28" s="17">
        <f>SUM(G14:G27)</f>
        <v>0</v>
      </c>
      <c r="H28" s="18">
        <f>SUM(F28:G28)/E28</f>
        <v>0.98630136986301364</v>
      </c>
      <c r="I28" s="17">
        <f t="shared" si="0"/>
        <v>2</v>
      </c>
      <c r="J28" s="18">
        <f t="shared" ref="J14:J28" si="2">I28/E28</f>
        <v>1.3698630136986301E-2</v>
      </c>
      <c r="K28" s="17">
        <f>SUM(K14:K27)</f>
        <v>0</v>
      </c>
      <c r="L28" s="18">
        <f t="shared" si="1"/>
        <v>0</v>
      </c>
      <c r="M28" s="17">
        <f>AVERAGE(M14:M27)</f>
        <v>96</v>
      </c>
      <c r="N28" s="19">
        <f>AVERAGE(N14:N27)</f>
        <v>0.86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'3'!G37:J37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M14" sqref="M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/>
      <c r="C14" s="9" t="str">
        <f>'1'!C14</f>
        <v>210 A</v>
      </c>
      <c r="D14" s="9" t="s">
        <v>41</v>
      </c>
      <c r="E14" s="9"/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9"/>
      <c r="N14" s="15"/>
    </row>
    <row r="15" spans="1:14" s="11" customFormat="1" ht="25" x14ac:dyDescent="0.25">
      <c r="A15" s="9" t="str">
        <f>'1'!A15</f>
        <v xml:space="preserve">FORMULACION Y EVALUACION DE PROYECTOS </v>
      </c>
      <c r="B15" s="9"/>
      <c r="C15" s="9" t="str">
        <f>'1'!C15</f>
        <v>805 A</v>
      </c>
      <c r="D15" s="9" t="s">
        <v>40</v>
      </c>
      <c r="E15" s="9"/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ht="25" x14ac:dyDescent="0.25">
      <c r="A16" s="9" t="str">
        <f>'1'!A16</f>
        <v xml:space="preserve">FORMULACION Y EVALUACION DE PROYECTOS </v>
      </c>
      <c r="B16" s="9"/>
      <c r="C16" s="9" t="str">
        <f>'1'!C16</f>
        <v>805 B</v>
      </c>
      <c r="D16" s="9" t="s">
        <v>40</v>
      </c>
      <c r="E16" s="9"/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'4'!G37:J37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2025-06-19T03:33:12Z</dcterms:modified>
  <cp:category/>
  <cp:contentStatus/>
</cp:coreProperties>
</file>