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Documentos\ITSSAT\rEPORTES\"/>
    </mc:Choice>
  </mc:AlternateContent>
  <xr:revisionPtr revIDLastSave="0" documentId="8_{27A7B52C-0896-4EE6-8038-2B73A7FCEFC9}" xr6:coauthVersionLast="47" xr6:coauthVersionMax="47" xr10:uidLastSave="{00000000-0000-0000-0000-000000000000}"/>
  <bookViews>
    <workbookView xWindow="-110" yWindow="-110" windowWidth="21820" windowHeight="139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4" l="1"/>
  <c r="E6" i="23"/>
  <c r="E6" i="22"/>
  <c r="E6" i="25"/>
  <c r="L17" i="22"/>
  <c r="L18" i="22"/>
  <c r="L19" i="22"/>
  <c r="G37" i="25" l="1"/>
  <c r="G37" i="24"/>
  <c r="G37" i="23"/>
  <c r="G37" i="22"/>
  <c r="H14" i="25" l="1"/>
  <c r="N28" i="25" l="1"/>
  <c r="M28" i="25"/>
  <c r="K28" i="25"/>
  <c r="G28" i="25"/>
  <c r="F28" i="25"/>
  <c r="E16" i="25"/>
  <c r="C16" i="25"/>
  <c r="A16" i="25"/>
  <c r="E15" i="25"/>
  <c r="C15" i="25"/>
  <c r="A15" i="25"/>
  <c r="I14" i="25"/>
  <c r="J14" i="25" s="1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D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D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I15" i="22"/>
  <c r="D16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I27" i="22"/>
  <c r="I25" i="22"/>
  <c r="I24" i="22"/>
  <c r="I21" i="22"/>
  <c r="I19" i="22"/>
  <c r="I17" i="22"/>
  <c r="L16" i="22"/>
  <c r="I16" i="22"/>
  <c r="L15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L16" i="10"/>
  <c r="I16" i="10"/>
  <c r="L15" i="10"/>
  <c r="I15" i="10"/>
  <c r="L14" i="10"/>
  <c r="I14" i="10"/>
  <c r="I14" i="22" l="1"/>
  <c r="I20" i="22"/>
  <c r="I17" i="25"/>
  <c r="I20" i="25"/>
  <c r="I23" i="25"/>
  <c r="I26" i="25"/>
  <c r="I23" i="22"/>
  <c r="I15" i="25"/>
  <c r="J15" i="25" s="1"/>
  <c r="H15" i="25"/>
  <c r="I18" i="25"/>
  <c r="I21" i="25"/>
  <c r="I24" i="25"/>
  <c r="I27" i="25"/>
  <c r="I16" i="25"/>
  <c r="J16" i="25" s="1"/>
  <c r="H16" i="25"/>
  <c r="I19" i="25"/>
  <c r="I22" i="25"/>
  <c r="I25" i="25"/>
  <c r="L14" i="25"/>
  <c r="L15" i="25"/>
  <c r="L16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E28" i="23"/>
  <c r="I18" i="22"/>
  <c r="I22" i="22"/>
  <c r="I26" i="22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<sst xmlns="http://schemas.openxmlformats.org/spreadsheetml/2006/main" count="223" uniqueCount="50">
  <si>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</si>
  <si>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</si>
  <si>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</si>
  <si>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</si>
  <si>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</si>
  <si>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</si>
  <si>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</si>
  <si>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</si>
  <si>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</si>
  <si>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</si>
  <si>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</si>
  <si>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</si>
  <si>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</si>
  <si>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</si>
  <si>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</si>
  <si>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</si>
  <si>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</si>
  <si>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</si>
  <si>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</si>
  <si>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</si>
  <si>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</si>
  <si>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</si>
  <si>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</si>
  <si>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</si>
  <si>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</si>
  <si>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</si>
  <si>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</si>
  <si>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</si>
  <si>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</si>
  <si>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</si>
  <si>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</si>
  <si>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ADMINISTRACION</t>
  </si>
  <si>
    <t>FEB-JUN 2025</t>
  </si>
  <si>
    <t>L.C. MANUEL DE JESUS CANO BUSTAMANTE</t>
  </si>
  <si>
    <t>COSTOS EMPRESARIALES</t>
  </si>
  <si>
    <t xml:space="preserve">FORMULACION Y EVALUACION DE PROYECTOS </t>
  </si>
  <si>
    <t>805 A</t>
  </si>
  <si>
    <t>805 B</t>
  </si>
  <si>
    <t>S/E</t>
  </si>
  <si>
    <t>210 A</t>
  </si>
  <si>
    <t>T</t>
  </si>
  <si>
    <t>DLAM</t>
  </si>
  <si>
    <t>IINF</t>
  </si>
  <si>
    <t>L.A.E. RENATA RAMOS MORENO</t>
  </si>
  <si>
    <t>II</t>
  </si>
  <si>
    <t>III</t>
  </si>
  <si>
    <t>IV</t>
  </si>
  <si>
    <t>V</t>
  </si>
  <si>
    <t>VI</t>
  </si>
  <si>
    <t>305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</si>
</sst>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85" zoomScaleNormal="85" zoomScaleSheetLayoutView="100" workbookViewId="0">
      <selection activeCell="F14" sqref="F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2</v>
      </c>
      <c r="I8" s="32" t="s">
        <v>7</v>
      </c>
      <c r="J8" s="32"/>
      <c r="K8" s="32"/>
      <c r="L8" s="33" t="s">
        <v>32</v>
      </c>
      <c r="M8" s="33"/>
      <c r="N8" s="33"/>
    </row>
    <row r="10" spans="1:14" ht="13" x14ac:dyDescent="0.3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34</v>
      </c>
      <c r="B14" s="9" t="s">
        <v>38</v>
      </c>
      <c r="C14" s="9" t="s">
        <v>39</v>
      </c>
      <c r="D14" s="9" t="s">
        <v>42</v>
      </c>
      <c r="E14" s="9">
        <v>32</v>
      </c>
      <c r="F14" s="9"/>
      <c r="G14" s="9"/>
      <c r="H14" s="10"/>
      <c r="I14" s="9">
        <f t="shared" ref="I14:I28" si="0">(E14-SUM(F14:G14))-K14</f>
        <v>32</v>
      </c>
      <c r="J14" s="10"/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ht="25" x14ac:dyDescent="0.25">
      <c r="A15" s="8" t="s">
        <v>35</v>
      </c>
      <c r="B15" s="9" t="s">
        <v>38</v>
      </c>
      <c r="C15" s="9" t="s">
        <v>36</v>
      </c>
      <c r="D15" s="9" t="s">
        <v>41</v>
      </c>
      <c r="E15" s="9">
        <v>27</v>
      </c>
      <c r="F15" s="9"/>
      <c r="G15" s="9"/>
      <c r="H15" s="10"/>
      <c r="I15" s="9">
        <f t="shared" si="0"/>
        <v>27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5" x14ac:dyDescent="0.25">
      <c r="A16" s="8" t="s">
        <v>35</v>
      </c>
      <c r="B16" s="9" t="s">
        <v>38</v>
      </c>
      <c r="C16" s="9" t="s">
        <v>37</v>
      </c>
      <c r="D16" s="9" t="s">
        <v>41</v>
      </c>
      <c r="E16" s="9">
        <v>30</v>
      </c>
      <c r="F16" s="9"/>
      <c r="G16" s="9"/>
      <c r="H16" s="10"/>
      <c r="I16" s="9">
        <f t="shared" si="0"/>
        <v>30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89</v>
      </c>
      <c r="J28" s="18">
        <f t="shared" ref="J14:J28" si="2">I28/E28</f>
        <v>1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">
        <v>43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85" zoomScaleNormal="85" zoomScaleSheetLayoutView="100" workbookViewId="0">
      <selection activeCell="E7" sqref="E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'1'!E6:H6</f>
        <v>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COSTOS EMPRESARIALES</v>
      </c>
      <c r="B14" s="9" t="s">
        <v>21</v>
      </c>
      <c r="C14" s="9" t="str">
        <f>'1'!C14</f>
        <v>210 A</v>
      </c>
      <c r="D14" s="9" t="str">
        <f>'1'!D14</f>
        <v>IINF</v>
      </c>
      <c r="E14" s="9">
        <f>'1'!E14</f>
        <v>32</v>
      </c>
      <c r="F14" s="9">
        <v>32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0.38</v>
      </c>
    </row>
    <row r="15" spans="1:14" s="11" customFormat="1" x14ac:dyDescent="0.25">
      <c r="A15" s="9" t="s">
        <v>34</v>
      </c>
      <c r="B15" s="9" t="s">
        <v>44</v>
      </c>
      <c r="C15" s="9" t="s">
        <v>39</v>
      </c>
      <c r="D15" s="9" t="s">
        <v>42</v>
      </c>
      <c r="E15" s="9">
        <v>32</v>
      </c>
      <c r="F15" s="9">
        <v>32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83</v>
      </c>
      <c r="N15" s="15">
        <v>0.44</v>
      </c>
    </row>
    <row r="16" spans="1:14" s="11" customFormat="1" ht="25" x14ac:dyDescent="0.25">
      <c r="A16" s="9" t="s">
        <v>35</v>
      </c>
      <c r="B16" s="9" t="s">
        <v>21</v>
      </c>
      <c r="C16" s="9" t="s">
        <v>36</v>
      </c>
      <c r="D16" s="9" t="str">
        <f>'1'!D16</f>
        <v>DLAM</v>
      </c>
      <c r="E16" s="9">
        <v>27</v>
      </c>
      <c r="F16" s="9">
        <v>27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100</v>
      </c>
      <c r="N16" s="15">
        <v>1</v>
      </c>
    </row>
    <row r="17" spans="1:14" s="11" customFormat="1" ht="25" x14ac:dyDescent="0.25">
      <c r="A17" s="9" t="s">
        <v>35</v>
      </c>
      <c r="B17" s="9" t="s">
        <v>44</v>
      </c>
      <c r="C17" s="9" t="s">
        <v>36</v>
      </c>
      <c r="D17" s="9" t="s">
        <v>41</v>
      </c>
      <c r="E17" s="9">
        <v>27</v>
      </c>
      <c r="F17" s="9">
        <v>27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v>1</v>
      </c>
    </row>
    <row r="18" spans="1:14" s="11" customFormat="1" ht="25" x14ac:dyDescent="0.25">
      <c r="A18" s="9" t="s">
        <v>35</v>
      </c>
      <c r="B18" s="9" t="s">
        <v>21</v>
      </c>
      <c r="C18" s="9" t="s">
        <v>37</v>
      </c>
      <c r="D18" s="9" t="s">
        <v>41</v>
      </c>
      <c r="E18" s="9">
        <v>30</v>
      </c>
      <c r="F18" s="9">
        <v>29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100</v>
      </c>
      <c r="N18" s="15">
        <v>0.96</v>
      </c>
    </row>
    <row r="19" spans="1:14" s="11" customFormat="1" ht="25" x14ac:dyDescent="0.25">
      <c r="A19" s="9" t="s">
        <v>35</v>
      </c>
      <c r="B19" s="9" t="s">
        <v>44</v>
      </c>
      <c r="C19" s="9" t="s">
        <v>37</v>
      </c>
      <c r="D19" s="9" t="s">
        <v>41</v>
      </c>
      <c r="E19" s="9">
        <v>30</v>
      </c>
      <c r="F19" s="9">
        <v>29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100</v>
      </c>
      <c r="N19" s="15">
        <v>0.96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178</v>
      </c>
      <c r="F28" s="17">
        <f>SUM(F14:F27)</f>
        <v>176</v>
      </c>
      <c r="G28" s="17">
        <f>SUM(G14:G27)</f>
        <v>0</v>
      </c>
      <c r="H28" s="18">
        <f>SUM(F28:G28)/E28</f>
        <v>0.9887640449438202</v>
      </c>
      <c r="I28" s="17">
        <f t="shared" si="0"/>
        <v>2</v>
      </c>
      <c r="J28" s="18">
        <f t="shared" ref="J14:J28" si="2">I28/E28</f>
        <v>1.1235955056179775E-2</v>
      </c>
      <c r="K28" s="17">
        <f>SUM(K14:K27)</f>
        <v>0</v>
      </c>
      <c r="L28" s="18">
        <f t="shared" si="1"/>
        <v>0</v>
      </c>
      <c r="M28" s="17">
        <f>AVERAGE(M14:M27)</f>
        <v>94</v>
      </c>
      <c r="N28" s="19">
        <f>AVERAGE(N14:N27)</f>
        <v>0.79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tr">
        <f>'1'!G37:J37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E7" sqref="E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'2'!E6:H6</f>
        <v>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COSTOS EMPRESARIALES</v>
      </c>
      <c r="B14" s="9" t="s">
        <v>45</v>
      </c>
      <c r="C14" s="9" t="str">
        <f>'1'!C14</f>
        <v>210 A</v>
      </c>
      <c r="D14" s="9" t="str">
        <f>'1'!D14</f>
        <v>IINF</v>
      </c>
      <c r="E14" s="9">
        <f>'1'!E14</f>
        <v>32</v>
      </c>
      <c r="F14" s="9">
        <v>32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79</v>
      </c>
      <c r="N14" s="15">
        <v>0.38</v>
      </c>
    </row>
    <row r="15" spans="1:14" s="11" customFormat="1" ht="25" x14ac:dyDescent="0.25">
      <c r="A15" s="9" t="str">
        <f>'1'!A15</f>
        <v xml:space="preserve">FORMULACION Y EVALUACION DE PROYECTOS </v>
      </c>
      <c r="B15" s="9" t="s">
        <v>45</v>
      </c>
      <c r="C15" s="9" t="str">
        <f>'1'!C15</f>
        <v>805 A</v>
      </c>
      <c r="D15" s="9" t="str">
        <f>'1'!D15</f>
        <v>DLAM</v>
      </c>
      <c r="E15" s="9">
        <f>'1'!E15</f>
        <v>27</v>
      </c>
      <c r="F15" s="9">
        <v>27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100</v>
      </c>
      <c r="N15" s="15">
        <v>1</v>
      </c>
    </row>
    <row r="16" spans="1:14" s="11" customFormat="1" ht="25" x14ac:dyDescent="0.25">
      <c r="A16" s="9" t="str">
        <f>'1'!A16</f>
        <v xml:space="preserve">FORMULACION Y EVALUACION DE PROYECTOS </v>
      </c>
      <c r="B16" s="9" t="s">
        <v>46</v>
      </c>
      <c r="C16" s="9" t="s">
        <v>36</v>
      </c>
      <c r="D16" s="9" t="str">
        <f>'1'!D16</f>
        <v>DLAM</v>
      </c>
      <c r="E16" s="9">
        <v>27</v>
      </c>
      <c r="F16" s="9">
        <v>27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100</v>
      </c>
      <c r="N16" s="15">
        <v>1</v>
      </c>
    </row>
    <row r="17" spans="1:14" s="11" customFormat="1" ht="25" x14ac:dyDescent="0.25">
      <c r="A17" s="9" t="s">
        <v>35</v>
      </c>
      <c r="B17" s="9" t="s">
        <v>45</v>
      </c>
      <c r="C17" s="9" t="s">
        <v>37</v>
      </c>
      <c r="D17" s="9" t="s">
        <v>41</v>
      </c>
      <c r="E17" s="9">
        <v>30</v>
      </c>
      <c r="F17" s="9">
        <v>29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100</v>
      </c>
      <c r="N17" s="15">
        <v>0.96</v>
      </c>
    </row>
    <row r="18" spans="1:14" s="11" customFormat="1" ht="25" x14ac:dyDescent="0.25">
      <c r="A18" s="9" t="s">
        <v>35</v>
      </c>
      <c r="B18" s="9" t="s">
        <v>46</v>
      </c>
      <c r="C18" s="9" t="s">
        <v>37</v>
      </c>
      <c r="D18" s="9" t="s">
        <v>41</v>
      </c>
      <c r="E18" s="9">
        <v>30</v>
      </c>
      <c r="F18" s="9">
        <v>29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100</v>
      </c>
      <c r="N18" s="15">
        <v>0.96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146</v>
      </c>
      <c r="F28" s="17">
        <f>SUM(F14:F27)</f>
        <v>144</v>
      </c>
      <c r="G28" s="17">
        <f>SUM(G14:G27)</f>
        <v>0</v>
      </c>
      <c r="H28" s="18">
        <f>SUM(F28:G28)/E28</f>
        <v>0.98630136986301364</v>
      </c>
      <c r="I28" s="17">
        <f t="shared" si="0"/>
        <v>2</v>
      </c>
      <c r="J28" s="18">
        <f t="shared" ref="J14:J28" si="2">I28/E28</f>
        <v>1.3698630136986301E-2</v>
      </c>
      <c r="K28" s="17">
        <f>SUM(K14:K27)</f>
        <v>0</v>
      </c>
      <c r="L28" s="18">
        <f t="shared" si="1"/>
        <v>0</v>
      </c>
      <c r="M28" s="17">
        <f>AVERAGE(M14:M27)</f>
        <v>95.8</v>
      </c>
      <c r="N28" s="19">
        <f>AVERAGE(N14:N27)</f>
        <v>0.86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40"/>
      <c r="F37" s="40"/>
      <c r="G37" s="39" t="str">
        <f>'2'!G37:J37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E7" sqref="E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'3'!E6:H6</f>
        <v>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COSTOS EMPRESARIALES</v>
      </c>
      <c r="B14" s="9" t="s">
        <v>46</v>
      </c>
      <c r="C14" s="9" t="str">
        <f>'1'!C14</f>
        <v>210 A</v>
      </c>
      <c r="D14" s="9" t="str">
        <f>'1'!D14</f>
        <v>IINF</v>
      </c>
      <c r="E14" s="9">
        <f>'1'!E14</f>
        <v>32</v>
      </c>
      <c r="F14" s="9">
        <v>32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0.38</v>
      </c>
    </row>
    <row r="15" spans="1:14" s="11" customFormat="1" ht="25" x14ac:dyDescent="0.25">
      <c r="A15" s="9" t="str">
        <f>'1'!A15</f>
        <v xml:space="preserve">FORMULACION Y EVALUACION DE PROYECTOS </v>
      </c>
      <c r="B15" s="9" t="s">
        <v>47</v>
      </c>
      <c r="C15" s="9" t="str">
        <f>'1'!C15</f>
        <v>805 A</v>
      </c>
      <c r="D15" s="9" t="str">
        <f>'1'!D15</f>
        <v>DLAM</v>
      </c>
      <c r="E15" s="9">
        <f>'1'!E15</f>
        <v>27</v>
      </c>
      <c r="F15" s="9">
        <v>27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100</v>
      </c>
      <c r="N15" s="15">
        <v>1</v>
      </c>
    </row>
    <row r="16" spans="1:14" s="11" customFormat="1" ht="25" x14ac:dyDescent="0.25">
      <c r="A16" s="9" t="str">
        <f>'1'!A16</f>
        <v xml:space="preserve">FORMULACION Y EVALUACION DE PROYECTOS </v>
      </c>
      <c r="B16" s="9" t="s">
        <v>48</v>
      </c>
      <c r="C16" s="9" t="s">
        <v>36</v>
      </c>
      <c r="D16" s="9" t="str">
        <f>'1'!D16</f>
        <v>DLAM</v>
      </c>
      <c r="E16" s="9">
        <v>27</v>
      </c>
      <c r="F16" s="9">
        <v>27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100</v>
      </c>
      <c r="N16" s="15">
        <v>1</v>
      </c>
    </row>
    <row r="17" spans="1:14" s="11" customFormat="1" ht="25" x14ac:dyDescent="0.25">
      <c r="A17" s="9" t="s">
        <v>35</v>
      </c>
      <c r="B17" s="9" t="s">
        <v>47</v>
      </c>
      <c r="C17" s="9" t="s">
        <v>37</v>
      </c>
      <c r="D17" s="9" t="s">
        <v>41</v>
      </c>
      <c r="E17" s="9">
        <v>30</v>
      </c>
      <c r="F17" s="9">
        <v>29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100</v>
      </c>
      <c r="N17" s="15">
        <v>0.96</v>
      </c>
    </row>
    <row r="18" spans="1:14" s="11" customFormat="1" ht="25" x14ac:dyDescent="0.25">
      <c r="A18" s="9" t="s">
        <v>35</v>
      </c>
      <c r="B18" s="9" t="s">
        <v>48</v>
      </c>
      <c r="C18" s="9" t="s">
        <v>49</v>
      </c>
      <c r="D18" s="9" t="s">
        <v>41</v>
      </c>
      <c r="E18" s="9">
        <v>30</v>
      </c>
      <c r="F18" s="9">
        <v>29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100</v>
      </c>
      <c r="N18" s="15">
        <v>0.96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146</v>
      </c>
      <c r="F28" s="17">
        <f>SUM(F14:F27)</f>
        <v>144</v>
      </c>
      <c r="G28" s="17">
        <f>SUM(G14:G27)</f>
        <v>0</v>
      </c>
      <c r="H28" s="18">
        <f>SUM(F28:G28)/E28</f>
        <v>0.98630136986301364</v>
      </c>
      <c r="I28" s="17">
        <f t="shared" si="0"/>
        <v>2</v>
      </c>
      <c r="J28" s="18">
        <f t="shared" ref="J14:J28" si="2">I28/E28</f>
        <v>1.3698630136986301E-2</v>
      </c>
      <c r="K28" s="17">
        <f>SUM(K14:K27)</f>
        <v>0</v>
      </c>
      <c r="L28" s="18">
        <f t="shared" si="1"/>
        <v>0</v>
      </c>
      <c r="M28" s="17">
        <f>AVERAGE(M14:M27)</f>
        <v>96</v>
      </c>
      <c r="N28" s="19">
        <f>AVERAGE(N14:N27)</f>
        <v>0.86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40"/>
      <c r="F37" s="40"/>
      <c r="G37" s="39" t="str">
        <f>'3'!G37:J37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3" zoomScale="85" zoomScaleNormal="85" zoomScaleSheetLayoutView="100" workbookViewId="0">
      <selection activeCell="E7" sqref="E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'1'!E6:H6</f>
        <v>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COSTOS EMPRESARIALES</v>
      </c>
      <c r="B14" s="9" t="s">
        <v>40</v>
      </c>
      <c r="C14" s="9" t="str">
        <f>'1'!C14</f>
        <v>210 A</v>
      </c>
      <c r="D14" s="9" t="s">
        <v>42</v>
      </c>
      <c r="E14" s="9">
        <v>32</v>
      </c>
      <c r="F14" s="9">
        <v>31</v>
      </c>
      <c r="G14" s="9">
        <v>1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81</v>
      </c>
      <c r="N14" s="15">
        <v>0.38</v>
      </c>
    </row>
    <row r="15" spans="1:14" s="11" customFormat="1" ht="25" x14ac:dyDescent="0.25">
      <c r="A15" s="9" t="str">
        <f>'1'!A15</f>
        <v xml:space="preserve">FORMULACION Y EVALUACION DE PROYECTOS </v>
      </c>
      <c r="B15" s="9" t="s">
        <v>40</v>
      </c>
      <c r="C15" s="9" t="str">
        <f>'1'!C15</f>
        <v>805 A</v>
      </c>
      <c r="D15" s="9" t="s">
        <v>41</v>
      </c>
      <c r="E15" s="9">
        <f>'1'!E15</f>
        <v>27</v>
      </c>
      <c r="F15" s="9">
        <v>26</v>
      </c>
      <c r="G15" s="9">
        <v>0</v>
      </c>
      <c r="H15" s="10">
        <f t="shared" ref="H15:H27" si="3">(F15+G15)/E15</f>
        <v>0.96296296296296291</v>
      </c>
      <c r="I15" s="9">
        <f t="shared" si="0"/>
        <v>1</v>
      </c>
      <c r="J15" s="10">
        <f t="shared" si="1"/>
        <v>3.7037037037037035E-2</v>
      </c>
      <c r="K15" s="9">
        <v>0</v>
      </c>
      <c r="L15" s="10">
        <f t="shared" si="2"/>
        <v>0</v>
      </c>
      <c r="M15" s="9">
        <v>100</v>
      </c>
      <c r="N15" s="15">
        <v>1</v>
      </c>
    </row>
    <row r="16" spans="1:14" s="11" customFormat="1" ht="25" x14ac:dyDescent="0.25">
      <c r="A16" s="9" t="str">
        <f>'1'!A16</f>
        <v xml:space="preserve">FORMULACION Y EVALUACION DE PROYECTOS </v>
      </c>
      <c r="B16" s="9" t="s">
        <v>40</v>
      </c>
      <c r="C16" s="9" t="str">
        <f>'1'!C16</f>
        <v>805 B</v>
      </c>
      <c r="D16" s="9" t="s">
        <v>41</v>
      </c>
      <c r="E16" s="9">
        <f>'1'!E16</f>
        <v>30</v>
      </c>
      <c r="F16" s="9">
        <v>29</v>
      </c>
      <c r="G16" s="9">
        <v>0</v>
      </c>
      <c r="H16" s="10">
        <f t="shared" si="3"/>
        <v>0.96666666666666667</v>
      </c>
      <c r="I16" s="9">
        <f t="shared" si="0"/>
        <v>1</v>
      </c>
      <c r="J16" s="10">
        <f t="shared" si="1"/>
        <v>3.3333333333333333E-2</v>
      </c>
      <c r="K16" s="9">
        <v>0</v>
      </c>
      <c r="L16" s="10">
        <f t="shared" si="2"/>
        <v>0</v>
      </c>
      <c r="M16" s="9">
        <v>100</v>
      </c>
      <c r="N16" s="15">
        <v>0.96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86</v>
      </c>
      <c r="G28" s="17">
        <f>SUM(G14:G27)</f>
        <v>1</v>
      </c>
      <c r="H28" s="18">
        <f>SUM(F28:G28)/E28</f>
        <v>0.97752808988764039</v>
      </c>
      <c r="I28" s="17">
        <f t="shared" si="0"/>
        <v>2</v>
      </c>
      <c r="J28" s="18">
        <f t="shared" si="1"/>
        <v>2.247191011235955E-2</v>
      </c>
      <c r="K28" s="17">
        <f>SUM(K14:K27)</f>
        <v>0</v>
      </c>
      <c r="L28" s="18">
        <f t="shared" si="2"/>
        <v>0</v>
      </c>
      <c r="M28" s="17">
        <f>AVERAGE(M14:M27)</f>
        <v>93.666666666666671</v>
      </c>
      <c r="N28" s="19">
        <f>AVERAGE(N14:N27)</f>
        <v>0.77999999999999992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40"/>
      <c r="F37" s="40"/>
      <c r="G37" s="39" t="str">
        <f>'4'!G37:J37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dcterms:created xsi:type="dcterms:W3CDTF">2021-11-22T14:45:25Z</dcterms:created>
  <dcterms:modified xsi:type="dcterms:W3CDTF">2025-06-19T03:32:02Z</dcterms:modified>
  <cp:category/>
  <cp:contentStatus/>
</cp:coreProperties>
</file>