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2DO REPORTE SGI\"/>
    </mc:Choice>
  </mc:AlternateContent>
  <xr:revisionPtr revIDLastSave="0" documentId="8_{8D9D6AC8-B596-425F-8CF8-E086CFCF8C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yAD-A" sheetId="18" r:id="rId1"/>
    <sheet name="PEyAD-B" sheetId="15" r:id="rId2"/>
    <sheet name="PyE-A" sheetId="16" r:id="rId3"/>
    <sheet name="PyE-B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8" l="1"/>
  <c r="N35" i="18"/>
  <c r="K10" i="16" l="1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9" i="16"/>
  <c r="K22" i="21"/>
  <c r="K17" i="15"/>
  <c r="M35" i="18"/>
  <c r="I34" i="18" s="1"/>
  <c r="I31" i="18"/>
  <c r="I29" i="18"/>
  <c r="I19" i="18"/>
  <c r="K10" i="21"/>
  <c r="K11" i="21"/>
  <c r="K12" i="21"/>
  <c r="K13" i="21"/>
  <c r="K14" i="21"/>
  <c r="K15" i="21"/>
  <c r="K16" i="21"/>
  <c r="K17" i="21"/>
  <c r="K18" i="21"/>
  <c r="K19" i="21"/>
  <c r="K20" i="21"/>
  <c r="K21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9" i="21"/>
  <c r="G40" i="21"/>
  <c r="F40" i="21"/>
  <c r="E40" i="21"/>
  <c r="G39" i="21"/>
  <c r="F39" i="21"/>
  <c r="E39" i="21"/>
  <c r="H38" i="21"/>
  <c r="G38" i="21"/>
  <c r="F38" i="21"/>
  <c r="E38" i="21"/>
  <c r="I10" i="18"/>
  <c r="I11" i="18"/>
  <c r="I13" i="18"/>
  <c r="I14" i="18"/>
  <c r="I15" i="18"/>
  <c r="I16" i="18"/>
  <c r="I17" i="18"/>
  <c r="I18" i="18"/>
  <c r="I20" i="18"/>
  <c r="I21" i="18"/>
  <c r="I22" i="18"/>
  <c r="I23" i="18"/>
  <c r="I24" i="18"/>
  <c r="I25" i="18"/>
  <c r="I26" i="18"/>
  <c r="I27" i="18"/>
  <c r="I28" i="18"/>
  <c r="I30" i="18"/>
  <c r="I32" i="18"/>
  <c r="I33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9" i="18"/>
  <c r="K19" i="15"/>
  <c r="E41" i="21" l="1"/>
  <c r="E42" i="21"/>
  <c r="F41" i="21"/>
  <c r="G41" i="21"/>
  <c r="G42" i="21"/>
  <c r="F42" i="21"/>
  <c r="K40" i="21"/>
  <c r="K39" i="21"/>
  <c r="K38" i="21"/>
  <c r="G54" i="18"/>
  <c r="F54" i="18"/>
  <c r="E54" i="18"/>
  <c r="G53" i="18"/>
  <c r="G56" i="18" s="1"/>
  <c r="F53" i="18"/>
  <c r="E53" i="18"/>
  <c r="H52" i="18"/>
  <c r="G52" i="18"/>
  <c r="G55" i="18" s="1"/>
  <c r="F52" i="18"/>
  <c r="E52" i="18"/>
  <c r="E55" i="18" s="1"/>
  <c r="F55" i="18" l="1"/>
  <c r="K42" i="21"/>
  <c r="K41" i="21"/>
  <c r="F56" i="18"/>
  <c r="E56" i="18"/>
  <c r="I53" i="18"/>
  <c r="I54" i="18"/>
  <c r="I52" i="18"/>
  <c r="G43" i="16"/>
  <c r="F43" i="16"/>
  <c r="E43" i="16"/>
  <c r="G42" i="16"/>
  <c r="F42" i="16"/>
  <c r="E42" i="16"/>
  <c r="H41" i="16"/>
  <c r="G41" i="16"/>
  <c r="F41" i="16"/>
  <c r="E41" i="16"/>
  <c r="E44" i="16" s="1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H43" i="15"/>
  <c r="I43" i="15"/>
  <c r="J43" i="15"/>
  <c r="K25" i="15"/>
  <c r="K9" i="15"/>
  <c r="K11" i="15"/>
  <c r="K12" i="15"/>
  <c r="K14" i="15"/>
  <c r="K15" i="15"/>
  <c r="K16" i="15"/>
  <c r="K18" i="15"/>
  <c r="K20" i="15"/>
  <c r="K21" i="15"/>
  <c r="K22" i="15"/>
  <c r="K23" i="15"/>
  <c r="K24" i="15"/>
  <c r="J45" i="15"/>
  <c r="G45" i="15"/>
  <c r="F45" i="15"/>
  <c r="E45" i="15"/>
  <c r="J44" i="15"/>
  <c r="G44" i="15"/>
  <c r="F44" i="15"/>
  <c r="E44" i="15"/>
  <c r="G43" i="15"/>
  <c r="F43" i="15"/>
  <c r="E43" i="15"/>
  <c r="F44" i="16" l="1"/>
  <c r="G44" i="16"/>
  <c r="E45" i="16"/>
  <c r="F45" i="16"/>
  <c r="G45" i="16"/>
  <c r="E47" i="15"/>
  <c r="J46" i="15"/>
  <c r="G47" i="15"/>
  <c r="E46" i="15"/>
  <c r="I55" i="18"/>
  <c r="I56" i="18"/>
  <c r="J47" i="15"/>
  <c r="K42" i="16"/>
  <c r="K43" i="16"/>
  <c r="K41" i="16"/>
  <c r="F46" i="15"/>
  <c r="F47" i="15"/>
  <c r="K43" i="15"/>
  <c r="G46" i="15"/>
  <c r="K44" i="15"/>
  <c r="K45" i="15"/>
  <c r="K44" i="16" l="1"/>
  <c r="K45" i="16"/>
  <c r="K46" i="15"/>
  <c r="K47" i="15"/>
</calcChain>
</file>

<file path=xl/sharedStrings.xml><?xml version="1.0" encoding="utf-8"?>
<sst xmlns="http://schemas.openxmlformats.org/spreadsheetml/2006/main" count="233" uniqueCount="180">
  <si>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</si>
  <si>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</si>
  <si>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</si>
  <si>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</si>
  <si>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</si>
  <si>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</si>
  <si>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</si>
  <si>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</si>
  <si>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</si>
  <si>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</si>
  <si>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</si>
  <si>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</si>
  <si>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</si>
  <si>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</si>
  <si>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FIRMA DEL CATEDRATICO</t>
  </si>
  <si>
    <t>PROM.</t>
  </si>
  <si>
    <t>ISC. MARIA ELENA MORALES BENITEZ</t>
  </si>
  <si>
    <t>231U0138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</si>
  <si>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</si>
  <si>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</si>
  <si>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</si>
  <si>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</si>
  <si>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</si>
  <si>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</si>
  <si>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</si>
  <si>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</si>
  <si>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</si>
  <si>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</si>
  <si>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</si>
  <si>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231U0177</t>
  </si>
  <si>
    <t>231U0178</t>
  </si>
  <si>
    <t xml:space="preserve">  CAGAL CRUZ SERGIO</t>
  </si>
  <si>
    <t xml:space="preserve">  CAGAL HERNANDEZ NOE DE JESUS</t>
  </si>
  <si>
    <t xml:space="preserve">  CHACHA AMBROS ESLI GABRIELA</t>
  </si>
  <si>
    <t xml:space="preserve">  FERNANDEZ AZAMAR ALAN JONUHE</t>
  </si>
  <si>
    <t xml:space="preserve">  FIGUEROA GARCIA TRISTAN KALED</t>
  </si>
  <si>
    <t xml:space="preserve">  IXBA CASAS JOSUE URIEL</t>
  </si>
  <si>
    <t xml:space="preserve">  MELCHI CHAGALA SHARI LEILANI</t>
  </si>
  <si>
    <t xml:space="preserve">  QUINO TEJADA ABIL JOHENDI</t>
  </si>
  <si>
    <t xml:space="preserve">  SANDOVAL CORTES CELIA YAZMIN</t>
  </si>
  <si>
    <t xml:space="preserve">  TEOBA MARTINEZ YAHAIRA DEL SOL</t>
  </si>
  <si>
    <t xml:space="preserve">  TEOBAL CRUZ JOSE MANUEL</t>
  </si>
  <si>
    <t xml:space="preserve">  TEOBAL ORTIZ AXEL DE JESUS</t>
  </si>
  <si>
    <t xml:space="preserve">  VELAZCO PALMA PABLO ALEJANDRO</t>
  </si>
  <si>
    <t xml:space="preserve">DESARROLLO SUSTENTABLE </t>
  </si>
  <si>
    <t>231U0140</t>
  </si>
  <si>
    <t>CANCINO MENENDEZ GUADALUPE</t>
  </si>
  <si>
    <t>CONTRERAS ARAIZA ZAIDA GUADALUPE</t>
  </si>
  <si>
    <t>231U0146</t>
  </si>
  <si>
    <t>231U0147</t>
  </si>
  <si>
    <t>CRUZ AMBROSIO BRIAN JOSUE</t>
  </si>
  <si>
    <t xml:space="preserve">CRUZ CASTILLO JOSUE </t>
  </si>
  <si>
    <t>231U0148</t>
  </si>
  <si>
    <t>231U0149</t>
  </si>
  <si>
    <t xml:space="preserve">CRUZ GUTIERREZ FRANCISCO JAVIER </t>
  </si>
  <si>
    <t xml:space="preserve">ESCALERA GARCIA ORLANDO ALEXIS </t>
  </si>
  <si>
    <t>231U0151</t>
  </si>
  <si>
    <t>FONSECA ALVIZAR JAIRO ALAIN</t>
  </si>
  <si>
    <t>231U0469</t>
  </si>
  <si>
    <t>GARCIA TOME EVELYN JANNET</t>
  </si>
  <si>
    <t>231U0156</t>
  </si>
  <si>
    <t xml:space="preserve">HERNANDEZ GARRIDO DIEGO </t>
  </si>
  <si>
    <t>231U0157</t>
  </si>
  <si>
    <t>HERNANDEZ GORGONIO ITZEL ARIDAY</t>
  </si>
  <si>
    <t>231U0158</t>
  </si>
  <si>
    <t xml:space="preserve">JUAN PALACIOS SARA </t>
  </si>
  <si>
    <t>231U0160</t>
  </si>
  <si>
    <t xml:space="preserve">LOPEZ BARRASA ERICK ALEJANDRO </t>
  </si>
  <si>
    <t>231U0161</t>
  </si>
  <si>
    <t xml:space="preserve">LOPEZ MEDINA ROXANA </t>
  </si>
  <si>
    <t>231U0162</t>
  </si>
  <si>
    <t xml:space="preserve">MARTINEZ AGUILAR HERTZHEL RAMSES </t>
  </si>
  <si>
    <t>231U0163</t>
  </si>
  <si>
    <t>231U0166</t>
  </si>
  <si>
    <t>MIROS CALIENTE JOSE DE JESUS</t>
  </si>
  <si>
    <t>231U0168</t>
  </si>
  <si>
    <t>231U0175</t>
  </si>
  <si>
    <t>231U0484</t>
  </si>
  <si>
    <t xml:space="preserve">RODRIGUEZ BLANCO MELINA </t>
  </si>
  <si>
    <t>231U0137</t>
  </si>
  <si>
    <t>BETAZA PEREZ EMIL JOANA</t>
  </si>
  <si>
    <t>231U0141</t>
  </si>
  <si>
    <t>CATEMAXCA ORTIZ YARELI</t>
  </si>
  <si>
    <t xml:space="preserve">MARTINEZ PAXTIAN FERNANDO </t>
  </si>
  <si>
    <t xml:space="preserve">PALMA SIFUENTES DIEGO EDUARDO </t>
  </si>
  <si>
    <t>304-B</t>
  </si>
  <si>
    <t>SEPTIEMBRE– DICIEMBRE 2024</t>
  </si>
  <si>
    <t>OJEDA ANTELY MARCO ANTONIO</t>
  </si>
  <si>
    <t>231U0155</t>
  </si>
  <si>
    <t>231U0165</t>
  </si>
  <si>
    <t>MARTINEZ MARCIAL DIEGO ADOLFO</t>
  </si>
  <si>
    <t>PROBABILIDAD Y ESTADISTICA</t>
  </si>
  <si>
    <t>404-A</t>
  </si>
  <si>
    <t>MITE. MARIA ELENA MORALES BENITEZ</t>
  </si>
  <si>
    <t>FEBRERO - JUNIO 2025</t>
  </si>
  <si>
    <t xml:space="preserve">PRINCIPIOS ELECTRICOS Y APLICACIONES DIGITALES </t>
  </si>
  <si>
    <t>GARCIA CASADOS JEREMY</t>
  </si>
  <si>
    <t>241U0634</t>
  </si>
  <si>
    <t>OCHOA MALAGA DAVID FRANCISCO</t>
  </si>
  <si>
    <t>231U0632</t>
  </si>
  <si>
    <t>PUCHETA FLORES GIOVANNA MONSERRAT</t>
  </si>
  <si>
    <t>221U0266</t>
  </si>
  <si>
    <t xml:space="preserve">VALLE MARTINEZ KEVIN EDUARDO </t>
  </si>
  <si>
    <t>231U0142</t>
  </si>
  <si>
    <t>CEBALLOS SERRANO JOSE ENRIQUE</t>
  </si>
  <si>
    <t>231U0459</t>
  </si>
  <si>
    <t xml:space="preserve">CAGAL FISCAL ALEJANDRO </t>
  </si>
  <si>
    <t>231U0152</t>
  </si>
  <si>
    <t xml:space="preserve">FERMAN ESCRIBANO VICTOR MANUEL </t>
  </si>
  <si>
    <r>
      <rPr>
        <sz val="8.5"/>
        <rFont val="Arial MT"/>
        <family val="2"/>
      </rPr>
      <t>241U0142</t>
    </r>
  </si>
  <si>
    <r>
      <rPr>
        <sz val="8.5"/>
        <rFont val="Arial MT"/>
        <family val="2"/>
      </rPr>
      <t>AMBROS TORNADO DEYZI AIMETH</t>
    </r>
  </si>
  <si>
    <r>
      <rPr>
        <sz val="8.5"/>
        <rFont val="Arial MT"/>
        <family val="2"/>
      </rPr>
      <t>241U0145</t>
    </r>
  </si>
  <si>
    <r>
      <rPr>
        <sz val="8.5"/>
        <rFont val="Arial MT"/>
        <family val="2"/>
      </rPr>
      <t>CADENA TOTO FERNANDO JAVIER</t>
    </r>
  </si>
  <si>
    <r>
      <rPr>
        <sz val="8.5"/>
        <rFont val="Arial MT"/>
        <family val="2"/>
      </rPr>
      <t>241U0146</t>
    </r>
  </si>
  <si>
    <r>
      <rPr>
        <sz val="8.5"/>
        <rFont val="Arial MT"/>
        <family val="2"/>
      </rPr>
      <t>CAGAL LUCIANO CESAR IVAN</t>
    </r>
  </si>
  <si>
    <r>
      <rPr>
        <sz val="8.5"/>
        <rFont val="Arial MT"/>
        <family val="2"/>
      </rPr>
      <t>241U0152</t>
    </r>
  </si>
  <si>
    <r>
      <rPr>
        <sz val="8.5"/>
        <rFont val="Arial MT"/>
        <family val="2"/>
      </rPr>
      <t>CRUZ LAZARO YOSELIN</t>
    </r>
  </si>
  <si>
    <r>
      <rPr>
        <sz val="8.5"/>
        <rFont val="Arial MT"/>
        <family val="2"/>
      </rPr>
      <t>241U0156</t>
    </r>
  </si>
  <si>
    <r>
      <rPr>
        <sz val="8.5"/>
        <rFont val="Arial MT"/>
        <family val="2"/>
      </rPr>
      <t>HERNANDEZ RODRIGUEZ ROBERTO</t>
    </r>
  </si>
  <si>
    <r>
      <rPr>
        <sz val="8.5"/>
        <rFont val="Arial MT"/>
        <family val="2"/>
      </rPr>
      <t>241U0157</t>
    </r>
  </si>
  <si>
    <r>
      <rPr>
        <sz val="8.5"/>
        <rFont val="Arial MT"/>
        <family val="2"/>
      </rPr>
      <t>HERNANDEZ VILLEGAS ANGEL ELIHU</t>
    </r>
  </si>
  <si>
    <r>
      <rPr>
        <sz val="8.5"/>
        <rFont val="Arial MT"/>
        <family val="2"/>
      </rPr>
      <t>241U0159</t>
    </r>
  </si>
  <si>
    <r>
      <rPr>
        <sz val="8.5"/>
        <rFont val="Arial MT"/>
        <family val="2"/>
      </rPr>
      <t>JACOBO TOTO NESTOR JULIAN</t>
    </r>
  </si>
  <si>
    <r>
      <rPr>
        <sz val="8.5"/>
        <rFont val="Arial MT"/>
        <family val="2"/>
      </rPr>
      <t>241U0160</t>
    </r>
  </si>
  <si>
    <r>
      <rPr>
        <sz val="8.5"/>
        <rFont val="Arial MT"/>
        <family val="2"/>
      </rPr>
      <t>LIRA DOMINGUEZ CAMILA</t>
    </r>
  </si>
  <si>
    <r>
      <rPr>
        <sz val="8.5"/>
        <rFont val="Arial MT"/>
        <family val="2"/>
      </rPr>
      <t>241U0163</t>
    </r>
  </si>
  <si>
    <r>
      <rPr>
        <sz val="8.5"/>
        <rFont val="Arial MT"/>
        <family val="2"/>
      </rPr>
      <t>MATIAS SEBA MARTHA CECILIA</t>
    </r>
  </si>
  <si>
    <r>
      <rPr>
        <sz val="8.5"/>
        <rFont val="Arial MT"/>
        <family val="2"/>
      </rPr>
      <t>241U0165</t>
    </r>
  </si>
  <si>
    <r>
      <rPr>
        <sz val="8.5"/>
        <rFont val="Arial MT"/>
        <family val="2"/>
      </rPr>
      <t>MIXTEGA HERNANDEZ ALAN VLADIMIR</t>
    </r>
  </si>
  <si>
    <r>
      <rPr>
        <sz val="8.5"/>
        <rFont val="Arial MT"/>
        <family val="2"/>
      </rPr>
      <t>241U0652</t>
    </r>
  </si>
  <si>
    <r>
      <rPr>
        <sz val="8.5"/>
        <rFont val="Arial MT"/>
        <family val="2"/>
      </rPr>
      <t>MIXTEGA HERNANDEZ JAVIER DE JESUS</t>
    </r>
  </si>
  <si>
    <r>
      <rPr>
        <sz val="8.5"/>
        <rFont val="Arial MT"/>
        <family val="2"/>
      </rPr>
      <t>241U0166</t>
    </r>
  </si>
  <si>
    <r>
      <rPr>
        <sz val="8.5"/>
        <rFont val="Arial MT"/>
        <family val="2"/>
      </rPr>
      <t>MOLINA PEREZ LUIS ALEJANDRO</t>
    </r>
  </si>
  <si>
    <r>
      <rPr>
        <sz val="8.5"/>
        <rFont val="Arial MT"/>
        <family val="2"/>
      </rPr>
      <t>241U0167</t>
    </r>
  </si>
  <si>
    <r>
      <rPr>
        <sz val="8.5"/>
        <rFont val="Arial MT"/>
        <family val="2"/>
      </rPr>
      <t>OCTAVO GUATZOZON ROSELI</t>
    </r>
  </si>
  <si>
    <r>
      <rPr>
        <sz val="8.5"/>
        <rFont val="Arial MT"/>
        <family val="2"/>
      </rPr>
      <t>241U0168</t>
    </r>
  </si>
  <si>
    <r>
      <rPr>
        <sz val="8.5"/>
        <rFont val="Arial MT"/>
        <family val="2"/>
      </rPr>
      <t>ORGANISTA VILLASECA INGRID KARINA</t>
    </r>
  </si>
  <si>
    <r>
      <rPr>
        <sz val="8.5"/>
        <rFont val="Arial MT"/>
        <family val="2"/>
      </rPr>
      <t>241U0613</t>
    </r>
  </si>
  <si>
    <r>
      <rPr>
        <sz val="8.5"/>
        <rFont val="Arial MT"/>
        <family val="2"/>
      </rPr>
      <t>PEREZ QUINO JANYN IVETH</t>
    </r>
  </si>
  <si>
    <r>
      <rPr>
        <sz val="8.5"/>
        <rFont val="Arial MT"/>
        <family val="2"/>
      </rPr>
      <t>241U0171</t>
    </r>
  </si>
  <si>
    <r>
      <rPr>
        <sz val="8.5"/>
        <rFont val="Arial MT"/>
        <family val="2"/>
      </rPr>
      <t>PUCHETA COTO MAURICIO</t>
    </r>
  </si>
  <si>
    <r>
      <rPr>
        <sz val="8.5"/>
        <rFont val="Arial MT"/>
        <family val="2"/>
      </rPr>
      <t>241U0173</t>
    </r>
  </si>
  <si>
    <r>
      <rPr>
        <sz val="8.5"/>
        <rFont val="Arial MT"/>
        <family val="2"/>
      </rPr>
      <t>RUIZ SAENZ ALEXANDER RAFAEL</t>
    </r>
  </si>
  <si>
    <r>
      <rPr>
        <sz val="8.5"/>
        <rFont val="Arial MT"/>
        <family val="2"/>
      </rPr>
      <t>241U0174</t>
    </r>
  </si>
  <si>
    <r>
      <rPr>
        <sz val="8.5"/>
        <rFont val="Arial MT"/>
        <family val="2"/>
      </rPr>
      <t>SUAREZ NAVA ALICIA</t>
    </r>
  </si>
  <si>
    <r>
      <rPr>
        <sz val="8.5"/>
        <rFont val="Arial MT"/>
        <family val="2"/>
      </rPr>
      <t>241U0175</t>
    </r>
  </si>
  <si>
    <r>
      <rPr>
        <sz val="8.5"/>
        <rFont val="Arial MT"/>
        <family val="2"/>
      </rPr>
      <t>TEMIX ANDRADE ANDRES</t>
    </r>
  </si>
  <si>
    <t xml:space="preserve">OCHOA MALAGA DAVID FRANCISCO </t>
  </si>
  <si>
    <r>
      <rPr>
        <sz val="8.5"/>
        <rFont val="Arial MT"/>
        <family val="2"/>
      </rPr>
      <t>241U0567</t>
    </r>
  </si>
  <si>
    <r>
      <rPr>
        <sz val="8.5"/>
        <rFont val="Arial MT"/>
        <family val="2"/>
      </rPr>
      <t>ALVARADO ORTIZ CARLOS DAVID</t>
    </r>
  </si>
  <si>
    <r>
      <rPr>
        <sz val="8.5"/>
        <rFont val="Arial MT"/>
        <family val="2"/>
      </rPr>
      <t>241U0143</t>
    </r>
  </si>
  <si>
    <r>
      <rPr>
        <sz val="8.5"/>
        <rFont val="Arial MT"/>
        <family val="2"/>
      </rPr>
      <t>BAXIN CAGAL ITZIHUARY CAROLINA</t>
    </r>
  </si>
  <si>
    <r>
      <rPr>
        <sz val="8.5"/>
        <rFont val="Arial MT"/>
        <family val="2"/>
      </rPr>
      <t>241U0147</t>
    </r>
  </si>
  <si>
    <r>
      <rPr>
        <sz val="8.5"/>
        <rFont val="Arial MT"/>
        <family val="2"/>
      </rPr>
      <t>CASTILLO GONZÁLEZ ABRIL GUADALUPE</t>
    </r>
  </si>
  <si>
    <r>
      <rPr>
        <sz val="8.5"/>
        <rFont val="Arial MT"/>
        <family val="2"/>
      </rPr>
      <t>241U0149</t>
    </r>
  </si>
  <si>
    <r>
      <rPr>
        <sz val="8.5"/>
        <rFont val="Arial MT"/>
        <family val="2"/>
      </rPr>
      <t>COBAXIN IXTEPAN GABRIEL DE JESUS</t>
    </r>
  </si>
  <si>
    <r>
      <rPr>
        <sz val="8.5"/>
        <rFont val="Arial MT"/>
        <family val="2"/>
      </rPr>
      <t>241U0151</t>
    </r>
  </si>
  <si>
    <r>
      <rPr>
        <sz val="8.5"/>
        <rFont val="Arial MT"/>
        <family val="2"/>
      </rPr>
      <t>CORTES ZARATE JHOSUA ALEXANDER</t>
    </r>
  </si>
  <si>
    <r>
      <rPr>
        <sz val="8.5"/>
        <rFont val="Arial MT"/>
        <family val="2"/>
      </rPr>
      <t>241U0153</t>
    </r>
  </si>
  <si>
    <r>
      <rPr>
        <sz val="8.5"/>
        <rFont val="Arial MT"/>
        <family val="2"/>
      </rPr>
      <t>DE LA CRUZ LOPEZ ALMA GISELLE</t>
    </r>
  </si>
  <si>
    <r>
      <rPr>
        <sz val="8.5"/>
        <rFont val="Arial MT"/>
        <family val="2"/>
      </rPr>
      <t>241U0155</t>
    </r>
  </si>
  <si>
    <r>
      <rPr>
        <sz val="8.5"/>
        <rFont val="Arial MT"/>
        <family val="2"/>
      </rPr>
      <t>FLORES DELGADO ARTURO</t>
    </r>
  </si>
  <si>
    <r>
      <rPr>
        <sz val="8.5"/>
        <rFont val="Arial MT"/>
        <family val="2"/>
      </rPr>
      <t>241U0158</t>
    </r>
  </si>
  <si>
    <r>
      <rPr>
        <sz val="8.5"/>
        <rFont val="Arial MT"/>
        <family val="2"/>
      </rPr>
      <t>HERNANDEZ PEREZ DANIEL TONATIUH</t>
    </r>
  </si>
  <si>
    <r>
      <rPr>
        <sz val="8.5"/>
        <rFont val="Arial MT"/>
        <family val="2"/>
      </rPr>
      <t>241U0461</t>
    </r>
  </si>
  <si>
    <r>
      <rPr>
        <sz val="8.5"/>
        <rFont val="Arial MT"/>
        <family val="2"/>
      </rPr>
      <t>MANTILLA PUCHETA LEONARDO</t>
    </r>
  </si>
  <si>
    <r>
      <rPr>
        <sz val="8.5"/>
        <rFont val="Arial MT"/>
        <family val="2"/>
      </rPr>
      <t>241U0566</t>
    </r>
  </si>
  <si>
    <r>
      <rPr>
        <sz val="8.5"/>
        <rFont val="Arial MT"/>
        <family val="2"/>
      </rPr>
      <t>MARINI ALVAREZ CYNTHIA AIDEE</t>
    </r>
  </si>
  <si>
    <r>
      <rPr>
        <sz val="8.5"/>
        <rFont val="Arial MT"/>
        <family val="2"/>
      </rPr>
      <t>241U0161</t>
    </r>
  </si>
  <si>
    <r>
      <rPr>
        <sz val="8.5"/>
        <rFont val="Arial MT"/>
        <family val="2"/>
      </rPr>
      <t>MARQUEZ PEREZ ALEJANDRO</t>
    </r>
  </si>
  <si>
    <r>
      <rPr>
        <sz val="8.5"/>
        <rFont val="Arial MT"/>
        <family val="2"/>
      </rPr>
      <t>241U0162</t>
    </r>
  </si>
  <si>
    <r>
      <rPr>
        <sz val="8.5"/>
        <rFont val="Arial MT"/>
        <family val="2"/>
      </rPr>
      <t>MARTINEZ CAGAL CESAR EDUARDO</t>
    </r>
  </si>
  <si>
    <r>
      <rPr>
        <sz val="8.5"/>
        <rFont val="Arial MT"/>
        <family val="2"/>
      </rPr>
      <t>241U0164</t>
    </r>
  </si>
  <si>
    <r>
      <rPr>
        <sz val="8.5"/>
        <rFont val="Arial MT"/>
        <family val="2"/>
      </rPr>
      <t>MIXTEGA BUSTAMANTE HUGO FERNANDO</t>
    </r>
  </si>
  <si>
    <r>
      <rPr>
        <sz val="8.5"/>
        <rFont val="Arial MT"/>
        <family val="2"/>
      </rPr>
      <t>241U0170</t>
    </r>
  </si>
  <si>
    <r>
      <rPr>
        <sz val="8.5"/>
        <rFont val="Arial MT"/>
        <family val="2"/>
      </rPr>
      <t>POLITO VILLEGAS EMMANUEL</t>
    </r>
  </si>
  <si>
    <t>241U0177</t>
  </si>
  <si>
    <t xml:space="preserve">XOLO FLORES MIGUEL ANGEL </t>
  </si>
  <si>
    <t>241U0164</t>
  </si>
  <si>
    <t>PALACIOS CUEVAS JESUS ALDAHIR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</si>
</sst>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.5"/>
      <name val="Arial MT"/>
    </font>
    <font>
      <sz val="8.5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B241-CC97-4DBA-BC9C-9DDDEF402063}">
  <dimension ref="B2:N60"/>
  <sheetViews>
    <sheetView tabSelected="1" topLeftCell="D28" zoomScale="125" zoomScaleNormal="125" zoomScalePageLayoutView="125" workbookViewId="0">
      <selection activeCell="L39" sqref="L3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0" ht="15.75">
      <c r="B2" s="34" t="s">
        <v>8</v>
      </c>
      <c r="C2" s="34"/>
      <c r="D2" s="34"/>
      <c r="E2" s="34"/>
      <c r="F2" s="34"/>
      <c r="G2" s="34"/>
      <c r="H2" s="34"/>
      <c r="I2" s="1"/>
      <c r="J2" s="1"/>
    </row>
    <row r="3" spans="2:10">
      <c r="C3" s="35" t="s">
        <v>7</v>
      </c>
      <c r="D3" s="35"/>
      <c r="E3" s="35"/>
      <c r="F3" s="35"/>
      <c r="G3" s="35"/>
      <c r="H3" s="35"/>
      <c r="I3" s="7"/>
      <c r="J3" s="7"/>
    </row>
    <row r="4" spans="2:10">
      <c r="C4" t="s">
        <v>0</v>
      </c>
      <c r="D4" s="17" t="s">
        <v>95</v>
      </c>
      <c r="E4" s="36" t="s">
        <v>92</v>
      </c>
      <c r="F4" s="36"/>
      <c r="I4" s="37">
        <v>45723</v>
      </c>
      <c r="J4" s="37"/>
    </row>
    <row r="5" spans="2:10" ht="6.75" customHeight="1">
      <c r="D5" s="3"/>
    </row>
    <row r="6" spans="2:10">
      <c r="C6" t="s">
        <v>2</v>
      </c>
      <c r="D6" s="18" t="s">
        <v>94</v>
      </c>
      <c r="E6" s="7"/>
      <c r="F6" s="22" t="s">
        <v>93</v>
      </c>
      <c r="G6" s="22"/>
      <c r="H6" s="22"/>
    </row>
    <row r="7" spans="2:10" ht="11.25" customHeight="1"/>
    <row r="8" spans="2:10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5" t="s">
        <v>15</v>
      </c>
    </row>
    <row r="9" spans="2:10">
      <c r="B9" s="8">
        <v>1</v>
      </c>
      <c r="C9" s="8" t="s">
        <v>79</v>
      </c>
      <c r="D9" s="2" t="s">
        <v>80</v>
      </c>
      <c r="E9" s="9">
        <v>80</v>
      </c>
      <c r="F9" s="9">
        <v>90</v>
      </c>
      <c r="G9" s="9"/>
      <c r="H9" s="9"/>
      <c r="I9" s="6">
        <f>SUM(E9:H9)/4</f>
        <v>42.5</v>
      </c>
    </row>
    <row r="10" spans="2:10">
      <c r="B10" s="8">
        <v>2</v>
      </c>
      <c r="C10" s="8" t="s">
        <v>45</v>
      </c>
      <c r="D10" s="2" t="s">
        <v>46</v>
      </c>
      <c r="E10" s="9">
        <v>80</v>
      </c>
      <c r="F10" s="9">
        <v>90</v>
      </c>
      <c r="G10" s="9"/>
      <c r="H10" s="9"/>
      <c r="I10" s="6">
        <f t="shared" ref="I10:I51" si="0">SUM(E10:H10)/4</f>
        <v>42.5</v>
      </c>
    </row>
    <row r="11" spans="2:10">
      <c r="B11" s="8">
        <v>3</v>
      </c>
      <c r="C11" s="8" t="s">
        <v>81</v>
      </c>
      <c r="D11" s="2" t="s">
        <v>82</v>
      </c>
      <c r="E11" s="9">
        <v>0</v>
      </c>
      <c r="F11" s="9">
        <v>0</v>
      </c>
      <c r="G11" s="9"/>
      <c r="H11" s="9"/>
      <c r="I11" s="6">
        <f t="shared" si="0"/>
        <v>0</v>
      </c>
    </row>
    <row r="12" spans="2:10">
      <c r="B12" s="8">
        <v>4</v>
      </c>
      <c r="C12" s="8" t="s">
        <v>103</v>
      </c>
      <c r="D12" s="2" t="s">
        <v>104</v>
      </c>
      <c r="E12" s="9">
        <v>0</v>
      </c>
      <c r="F12" s="9">
        <v>70</v>
      </c>
      <c r="G12" s="9"/>
      <c r="H12" s="9"/>
      <c r="I12" s="6"/>
    </row>
    <row r="13" spans="2:10">
      <c r="B13" s="8">
        <v>5</v>
      </c>
      <c r="C13" s="8" t="s">
        <v>48</v>
      </c>
      <c r="D13" s="2" t="s">
        <v>47</v>
      </c>
      <c r="E13" s="9">
        <v>80</v>
      </c>
      <c r="F13" s="9">
        <v>90</v>
      </c>
      <c r="G13" s="9"/>
      <c r="H13" s="9"/>
      <c r="I13" s="6">
        <f t="shared" si="0"/>
        <v>42.5</v>
      </c>
    </row>
    <row r="14" spans="2:10">
      <c r="B14" s="8">
        <v>6</v>
      </c>
      <c r="C14" s="8" t="s">
        <v>49</v>
      </c>
      <c r="D14" s="2" t="s">
        <v>50</v>
      </c>
      <c r="E14" s="9">
        <v>90</v>
      </c>
      <c r="F14" s="9">
        <v>80</v>
      </c>
      <c r="G14" s="9"/>
      <c r="H14" s="9"/>
      <c r="I14" s="6">
        <f t="shared" si="0"/>
        <v>42.5</v>
      </c>
    </row>
    <row r="15" spans="2:10">
      <c r="B15" s="8">
        <v>7</v>
      </c>
      <c r="C15" s="8" t="s">
        <v>52</v>
      </c>
      <c r="D15" s="2" t="s">
        <v>51</v>
      </c>
      <c r="E15" s="9">
        <v>90</v>
      </c>
      <c r="F15" s="9">
        <v>90</v>
      </c>
      <c r="G15" s="9"/>
      <c r="H15" s="9"/>
      <c r="I15" s="6">
        <f t="shared" si="0"/>
        <v>45</v>
      </c>
    </row>
    <row r="16" spans="2:10">
      <c r="B16" s="8">
        <v>8</v>
      </c>
      <c r="C16" s="8" t="s">
        <v>53</v>
      </c>
      <c r="D16" s="2" t="s">
        <v>54</v>
      </c>
      <c r="E16" s="9">
        <v>90</v>
      </c>
      <c r="F16" s="9">
        <v>90</v>
      </c>
      <c r="G16" s="9"/>
      <c r="H16" s="9"/>
      <c r="I16" s="6">
        <f t="shared" si="0"/>
        <v>45</v>
      </c>
    </row>
    <row r="17" spans="2:9">
      <c r="B17" s="8">
        <v>9</v>
      </c>
      <c r="C17" s="8" t="s">
        <v>56</v>
      </c>
      <c r="D17" s="2" t="s">
        <v>55</v>
      </c>
      <c r="E17" s="9">
        <v>90</v>
      </c>
      <c r="F17" s="9">
        <v>80</v>
      </c>
      <c r="G17" s="9"/>
      <c r="H17" s="9"/>
      <c r="I17" s="6">
        <f t="shared" si="0"/>
        <v>42.5</v>
      </c>
    </row>
    <row r="18" spans="2:9">
      <c r="B18" s="8">
        <v>10</v>
      </c>
      <c r="C18" s="8" t="s">
        <v>58</v>
      </c>
      <c r="D18" s="2" t="s">
        <v>57</v>
      </c>
      <c r="E18" s="9">
        <v>90</v>
      </c>
      <c r="F18" s="9">
        <v>90</v>
      </c>
      <c r="G18" s="9"/>
      <c r="H18" s="9"/>
      <c r="I18" s="6">
        <f t="shared" si="0"/>
        <v>45</v>
      </c>
    </row>
    <row r="19" spans="2:9">
      <c r="B19" s="8">
        <v>11</v>
      </c>
      <c r="C19" s="8" t="s">
        <v>88</v>
      </c>
      <c r="D19" s="2" t="s">
        <v>96</v>
      </c>
      <c r="E19" s="9">
        <v>80</v>
      </c>
      <c r="F19" s="9">
        <v>80</v>
      </c>
      <c r="G19" s="9"/>
      <c r="H19" s="9"/>
      <c r="I19" s="6">
        <f t="shared" si="0"/>
        <v>40</v>
      </c>
    </row>
    <row r="20" spans="2:9">
      <c r="B20" s="8">
        <v>12</v>
      </c>
      <c r="C20" s="8" t="s">
        <v>60</v>
      </c>
      <c r="D20" s="2" t="s">
        <v>59</v>
      </c>
      <c r="E20" s="9">
        <v>80</v>
      </c>
      <c r="F20" s="9">
        <v>90</v>
      </c>
      <c r="G20" s="9"/>
      <c r="H20" s="9"/>
      <c r="I20" s="6">
        <f t="shared" si="0"/>
        <v>42.5</v>
      </c>
    </row>
    <row r="21" spans="2:9">
      <c r="B21" s="8">
        <v>13</v>
      </c>
      <c r="C21" s="8" t="s">
        <v>62</v>
      </c>
      <c r="D21" s="2" t="s">
        <v>61</v>
      </c>
      <c r="E21" s="9">
        <v>90</v>
      </c>
      <c r="F21" s="9">
        <v>95</v>
      </c>
      <c r="G21" s="9"/>
      <c r="H21" s="9"/>
      <c r="I21" s="6">
        <f t="shared" si="0"/>
        <v>46.25</v>
      </c>
    </row>
    <row r="22" spans="2:9">
      <c r="B22" s="8">
        <v>14</v>
      </c>
      <c r="C22" s="8" t="s">
        <v>64</v>
      </c>
      <c r="D22" s="2" t="s">
        <v>63</v>
      </c>
      <c r="E22" s="9">
        <v>80</v>
      </c>
      <c r="F22" s="9">
        <v>80</v>
      </c>
      <c r="G22" s="9"/>
      <c r="H22" s="9"/>
      <c r="I22" s="6">
        <f t="shared" si="0"/>
        <v>40</v>
      </c>
    </row>
    <row r="23" spans="2:9">
      <c r="B23" s="8">
        <v>15</v>
      </c>
      <c r="C23" s="8" t="s">
        <v>66</v>
      </c>
      <c r="D23" s="2" t="s">
        <v>65</v>
      </c>
      <c r="E23" s="9">
        <v>80</v>
      </c>
      <c r="F23" s="9">
        <v>80</v>
      </c>
      <c r="G23" s="9"/>
      <c r="H23" s="9"/>
      <c r="I23" s="6">
        <f t="shared" si="0"/>
        <v>40</v>
      </c>
    </row>
    <row r="24" spans="2:9">
      <c r="B24" s="8">
        <v>16</v>
      </c>
      <c r="C24" s="8" t="s">
        <v>68</v>
      </c>
      <c r="D24" s="2" t="s">
        <v>67</v>
      </c>
      <c r="E24" s="9">
        <v>80</v>
      </c>
      <c r="F24" s="9">
        <v>80</v>
      </c>
      <c r="G24" s="9"/>
      <c r="H24" s="9"/>
      <c r="I24" s="6">
        <f t="shared" si="0"/>
        <v>40</v>
      </c>
    </row>
    <row r="25" spans="2:9">
      <c r="B25" s="8">
        <v>17</v>
      </c>
      <c r="C25" s="8" t="s">
        <v>70</v>
      </c>
      <c r="D25" s="2" t="s">
        <v>69</v>
      </c>
      <c r="E25" s="9">
        <v>80</v>
      </c>
      <c r="F25" s="9">
        <v>80</v>
      </c>
      <c r="G25" s="9"/>
      <c r="H25" s="9"/>
      <c r="I25" s="6">
        <f t="shared" si="0"/>
        <v>40</v>
      </c>
    </row>
    <row r="26" spans="2:9">
      <c r="B26" s="8">
        <v>18</v>
      </c>
      <c r="C26" s="8" t="s">
        <v>72</v>
      </c>
      <c r="D26" s="2" t="s">
        <v>71</v>
      </c>
      <c r="E26" s="9">
        <v>90</v>
      </c>
      <c r="F26" s="9">
        <v>80</v>
      </c>
      <c r="G26" s="9"/>
      <c r="H26" s="9"/>
      <c r="I26" s="6">
        <f t="shared" si="0"/>
        <v>42.5</v>
      </c>
    </row>
    <row r="27" spans="2:9">
      <c r="B27" s="8">
        <v>19</v>
      </c>
      <c r="C27" s="8" t="s">
        <v>73</v>
      </c>
      <c r="D27" s="2" t="s">
        <v>83</v>
      </c>
      <c r="E27" s="9">
        <v>85</v>
      </c>
      <c r="F27" s="9">
        <v>90</v>
      </c>
      <c r="G27" s="9"/>
      <c r="H27" s="9"/>
      <c r="I27" s="6">
        <f t="shared" si="0"/>
        <v>43.75</v>
      </c>
    </row>
    <row r="28" spans="2:9">
      <c r="B28" s="8">
        <v>20</v>
      </c>
      <c r="C28" s="8" t="s">
        <v>75</v>
      </c>
      <c r="D28" s="2" t="s">
        <v>74</v>
      </c>
      <c r="E28" s="9">
        <v>85</v>
      </c>
      <c r="F28" s="9">
        <v>90</v>
      </c>
      <c r="G28" s="9"/>
      <c r="H28" s="9"/>
      <c r="I28" s="6">
        <f t="shared" si="0"/>
        <v>43.75</v>
      </c>
    </row>
    <row r="29" spans="2:9">
      <c r="B29" s="8">
        <v>21</v>
      </c>
      <c r="C29" s="8" t="s">
        <v>97</v>
      </c>
      <c r="D29" s="2" t="s">
        <v>98</v>
      </c>
      <c r="E29" s="9">
        <v>0</v>
      </c>
      <c r="F29" s="9">
        <v>80</v>
      </c>
      <c r="G29" s="9"/>
      <c r="H29" s="9"/>
      <c r="I29" s="6">
        <f t="shared" si="0"/>
        <v>20</v>
      </c>
    </row>
    <row r="30" spans="2:9">
      <c r="B30" s="8">
        <v>22</v>
      </c>
      <c r="C30" s="8" t="s">
        <v>76</v>
      </c>
      <c r="D30" s="2" t="s">
        <v>84</v>
      </c>
      <c r="E30" s="9">
        <v>100</v>
      </c>
      <c r="F30" s="9">
        <v>100</v>
      </c>
      <c r="G30" s="9"/>
      <c r="H30" s="9"/>
      <c r="I30" s="6">
        <f t="shared" si="0"/>
        <v>50</v>
      </c>
    </row>
    <row r="31" spans="2:9">
      <c r="B31" s="8">
        <v>23</v>
      </c>
      <c r="C31" s="8" t="s">
        <v>99</v>
      </c>
      <c r="D31" s="2" t="s">
        <v>100</v>
      </c>
      <c r="E31" s="9">
        <v>80</v>
      </c>
      <c r="F31" s="9">
        <v>80</v>
      </c>
      <c r="G31" s="9"/>
      <c r="H31" s="9"/>
      <c r="I31" s="6">
        <f t="shared" si="0"/>
        <v>40</v>
      </c>
    </row>
    <row r="32" spans="2:9">
      <c r="B32" s="8">
        <v>24</v>
      </c>
      <c r="C32" s="8" t="s">
        <v>77</v>
      </c>
      <c r="D32" s="2" t="s">
        <v>78</v>
      </c>
      <c r="E32" s="9">
        <v>80</v>
      </c>
      <c r="F32" s="9">
        <v>80</v>
      </c>
      <c r="G32" s="9"/>
      <c r="H32" s="9"/>
      <c r="I32" s="6">
        <f t="shared" si="0"/>
        <v>40</v>
      </c>
    </row>
    <row r="33" spans="2:14">
      <c r="B33" s="8">
        <v>25</v>
      </c>
      <c r="C33" s="8" t="s">
        <v>101</v>
      </c>
      <c r="D33" s="20" t="s">
        <v>102</v>
      </c>
      <c r="E33" s="9">
        <v>0</v>
      </c>
      <c r="F33" s="9">
        <v>70</v>
      </c>
      <c r="G33" s="9"/>
      <c r="H33" s="9"/>
      <c r="I33" s="6">
        <f t="shared" si="0"/>
        <v>17.5</v>
      </c>
    </row>
    <row r="34" spans="2:14">
      <c r="B34" s="8">
        <v>26</v>
      </c>
      <c r="C34" s="8"/>
      <c r="D34" s="19"/>
      <c r="E34" s="2"/>
      <c r="F34" s="2"/>
      <c r="G34" s="9"/>
      <c r="H34" s="9"/>
      <c r="I34" s="6">
        <f t="shared" si="0"/>
        <v>0</v>
      </c>
    </row>
    <row r="35" spans="2:14">
      <c r="B35" s="8">
        <v>27</v>
      </c>
      <c r="C35" s="8"/>
      <c r="D35" s="19"/>
      <c r="E35" s="2"/>
      <c r="F35" s="2"/>
      <c r="G35" s="9"/>
      <c r="H35" s="9"/>
      <c r="I35" s="6">
        <f t="shared" si="0"/>
        <v>0</v>
      </c>
      <c r="M35" s="9">
        <f>SUM(E9:E33)/25</f>
        <v>71.2</v>
      </c>
      <c r="N35" s="9">
        <f>SUM(F9:F33)/25</f>
        <v>81</v>
      </c>
    </row>
    <row r="36" spans="2:14">
      <c r="B36" s="8">
        <v>28</v>
      </c>
      <c r="C36" s="8"/>
      <c r="D36" s="19"/>
      <c r="E36" s="9"/>
      <c r="F36" s="9"/>
      <c r="G36" s="9"/>
      <c r="H36" s="9"/>
      <c r="I36" s="6">
        <f t="shared" si="0"/>
        <v>0</v>
      </c>
      <c r="M36" s="9"/>
      <c r="N36" s="9">
        <f>(COUNTIF(F9:F33,"&gt;81")/COUNTA(F9:F33))*100</f>
        <v>44</v>
      </c>
    </row>
    <row r="37" spans="2:14">
      <c r="B37" s="8">
        <v>29</v>
      </c>
      <c r="C37" s="8"/>
      <c r="D37" s="19"/>
      <c r="E37" s="9"/>
      <c r="F37" s="9"/>
      <c r="G37" s="9"/>
      <c r="H37" s="9"/>
      <c r="I37" s="6">
        <f t="shared" si="0"/>
        <v>0</v>
      </c>
    </row>
    <row r="38" spans="2:14">
      <c r="B38" s="8">
        <v>30</v>
      </c>
      <c r="C38" s="8"/>
      <c r="D38" s="8"/>
      <c r="E38" s="9"/>
      <c r="F38" s="9"/>
      <c r="G38" s="9"/>
      <c r="H38" s="9"/>
      <c r="I38" s="6">
        <f t="shared" si="0"/>
        <v>0</v>
      </c>
    </row>
    <row r="39" spans="2:14">
      <c r="B39" s="8">
        <v>31</v>
      </c>
      <c r="C39" s="8"/>
      <c r="D39" s="8"/>
      <c r="E39" s="9"/>
      <c r="F39" s="9"/>
      <c r="G39" s="9"/>
      <c r="H39" s="9"/>
      <c r="I39" s="6">
        <f t="shared" si="0"/>
        <v>0</v>
      </c>
    </row>
    <row r="40" spans="2:14">
      <c r="B40" s="8">
        <v>32</v>
      </c>
      <c r="C40" s="8"/>
      <c r="D40" s="8"/>
      <c r="E40" s="9"/>
      <c r="F40" s="9"/>
      <c r="G40" s="9"/>
      <c r="H40" s="9"/>
      <c r="I40" s="6">
        <f t="shared" si="0"/>
        <v>0</v>
      </c>
    </row>
    <row r="41" spans="2:14">
      <c r="B41" s="8">
        <v>33</v>
      </c>
      <c r="C41" s="8"/>
      <c r="D41" s="8"/>
      <c r="E41" s="9"/>
      <c r="F41" s="9"/>
      <c r="G41" s="9"/>
      <c r="H41" s="9"/>
      <c r="I41" s="6">
        <f t="shared" si="0"/>
        <v>0</v>
      </c>
    </row>
    <row r="42" spans="2:14">
      <c r="B42" s="8">
        <v>34</v>
      </c>
      <c r="C42" s="8"/>
      <c r="D42" s="8"/>
      <c r="E42" s="9"/>
      <c r="F42" s="9"/>
      <c r="G42" s="9"/>
      <c r="H42" s="9"/>
      <c r="I42" s="6">
        <f t="shared" si="0"/>
        <v>0</v>
      </c>
    </row>
    <row r="43" spans="2:14">
      <c r="B43" s="8">
        <v>35</v>
      </c>
      <c r="C43" s="4"/>
      <c r="D43" s="8"/>
      <c r="E43" s="9"/>
      <c r="F43" s="9"/>
      <c r="G43" s="9"/>
      <c r="H43" s="9"/>
      <c r="I43" s="6">
        <f t="shared" si="0"/>
        <v>0</v>
      </c>
    </row>
    <row r="44" spans="2:14">
      <c r="B44" s="8">
        <v>36</v>
      </c>
      <c r="C44" s="4"/>
      <c r="D44" s="8"/>
      <c r="E44" s="9"/>
      <c r="F44" s="9"/>
      <c r="G44" s="9"/>
      <c r="H44" s="9"/>
      <c r="I44" s="6">
        <f t="shared" si="0"/>
        <v>0</v>
      </c>
    </row>
    <row r="45" spans="2:14">
      <c r="B45" s="8">
        <v>37</v>
      </c>
      <c r="C45" s="4"/>
      <c r="D45" s="8"/>
      <c r="E45" s="9"/>
      <c r="F45" s="9"/>
      <c r="G45" s="9"/>
      <c r="H45" s="9"/>
      <c r="I45" s="6">
        <f t="shared" si="0"/>
        <v>0</v>
      </c>
    </row>
    <row r="46" spans="2:14">
      <c r="B46" s="8">
        <v>38</v>
      </c>
      <c r="C46" s="4"/>
      <c r="D46" s="8"/>
      <c r="E46" s="9"/>
      <c r="F46" s="9"/>
      <c r="G46" s="9"/>
      <c r="H46" s="9"/>
      <c r="I46" s="6">
        <f t="shared" si="0"/>
        <v>0</v>
      </c>
    </row>
    <row r="47" spans="2:14">
      <c r="B47" s="8">
        <v>39</v>
      </c>
      <c r="C47" s="4"/>
      <c r="D47" s="8"/>
      <c r="E47" s="9"/>
      <c r="F47" s="9"/>
      <c r="G47" s="9"/>
      <c r="H47" s="9"/>
      <c r="I47" s="6">
        <f t="shared" si="0"/>
        <v>0</v>
      </c>
    </row>
    <row r="48" spans="2:14">
      <c r="B48" s="8">
        <v>40</v>
      </c>
      <c r="C48" s="4"/>
      <c r="D48" s="8"/>
      <c r="E48" s="9"/>
      <c r="F48" s="9"/>
      <c r="G48" s="9"/>
      <c r="H48" s="9"/>
      <c r="I48" s="6">
        <f t="shared" si="0"/>
        <v>0</v>
      </c>
    </row>
    <row r="49" spans="2:9">
      <c r="B49" s="8">
        <v>41</v>
      </c>
      <c r="C49" s="4"/>
      <c r="D49" s="8"/>
      <c r="E49" s="9"/>
      <c r="F49" s="9"/>
      <c r="G49" s="9"/>
      <c r="H49" s="9"/>
      <c r="I49" s="6">
        <f t="shared" si="0"/>
        <v>0</v>
      </c>
    </row>
    <row r="50" spans="2:9">
      <c r="B50" s="8">
        <v>42</v>
      </c>
      <c r="C50" s="4"/>
      <c r="D50" s="8"/>
      <c r="E50" s="9"/>
      <c r="F50" s="9"/>
      <c r="G50" s="9"/>
      <c r="H50" s="9"/>
      <c r="I50" s="6">
        <f t="shared" si="0"/>
        <v>0</v>
      </c>
    </row>
    <row r="51" spans="2:9">
      <c r="B51" s="8">
        <v>43</v>
      </c>
      <c r="C51" s="2"/>
      <c r="D51" s="16"/>
      <c r="E51" s="2"/>
      <c r="F51" s="2"/>
      <c r="G51" s="2"/>
      <c r="H51" s="2"/>
      <c r="I51" s="6">
        <f t="shared" si="0"/>
        <v>0</v>
      </c>
    </row>
    <row r="52" spans="2:9">
      <c r="C52" s="33"/>
      <c r="D52" s="33"/>
      <c r="E52" s="11">
        <f>COUNTIF(E9:E51,"&gt;=70")</f>
        <v>21</v>
      </c>
      <c r="F52" s="11">
        <f>COUNTIF(F9:F51,"&gt;=70")</f>
        <v>24</v>
      </c>
      <c r="G52" s="11">
        <f>COUNTIF(G9:G51,"&gt;=70")</f>
        <v>0</v>
      </c>
      <c r="H52" s="11">
        <f>COUNTIF(H9:H51,"&gt;=70")</f>
        <v>0</v>
      </c>
      <c r="I52" s="15">
        <f>COUNTIF(I9:I46,"&gt;=70")</f>
        <v>0</v>
      </c>
    </row>
    <row r="53" spans="2:9">
      <c r="C53" s="31"/>
      <c r="D53" s="31"/>
      <c r="E53" s="12">
        <f>COUNTIF(E9:E51,"&lt;70")</f>
        <v>4</v>
      </c>
      <c r="F53" s="12">
        <f>COUNTIF(F9:F51,"&lt;70")</f>
        <v>1</v>
      </c>
      <c r="G53" s="12">
        <f>COUNTIF(G9:G51,"&lt;70")</f>
        <v>0</v>
      </c>
      <c r="H53" s="12"/>
      <c r="I53" s="12">
        <f>COUNTIF(I9:I51,"&lt;70")</f>
        <v>42</v>
      </c>
    </row>
    <row r="54" spans="2:9">
      <c r="C54" s="31"/>
      <c r="D54" s="31"/>
      <c r="E54" s="12">
        <f>COUNT(E9:E51)</f>
        <v>25</v>
      </c>
      <c r="F54" s="12">
        <f>COUNT(F9:F51)</f>
        <v>25</v>
      </c>
      <c r="G54" s="12">
        <f>COUNT(G9:G51)</f>
        <v>0</v>
      </c>
      <c r="H54" s="12"/>
      <c r="I54" s="12">
        <f>COUNT(I9:I51)</f>
        <v>42</v>
      </c>
    </row>
    <row r="55" spans="2:9">
      <c r="C55" s="31"/>
      <c r="D55" s="31"/>
      <c r="E55" s="13">
        <f>E52/E54</f>
        <v>0.84</v>
      </c>
      <c r="F55" s="14">
        <f t="shared" ref="F55:I55" si="1">F52/F54</f>
        <v>0.96</v>
      </c>
      <c r="G55" s="14" t="e">
        <f t="shared" si="1"/>
        <v>#DIV/0!</v>
      </c>
      <c r="H55" s="14"/>
      <c r="I55" s="14">
        <f t="shared" si="1"/>
        <v>0</v>
      </c>
    </row>
    <row r="56" spans="2:9">
      <c r="C56" s="31"/>
      <c r="D56" s="31"/>
      <c r="E56" s="13">
        <f>E53/E54</f>
        <v>0.16</v>
      </c>
      <c r="F56" s="13">
        <f t="shared" ref="F56:I56" si="2">F53/F54</f>
        <v>0.04</v>
      </c>
      <c r="G56" s="14" t="e">
        <f t="shared" si="2"/>
        <v>#DIV/0!</v>
      </c>
      <c r="H56" s="14"/>
      <c r="I56" s="14">
        <f t="shared" si="2"/>
        <v>1</v>
      </c>
    </row>
    <row r="57" spans="2:9">
      <c r="C57" s="31"/>
      <c r="D57" s="31"/>
    </row>
    <row r="58" spans="2:9">
      <c r="C58" s="7"/>
      <c r="D58" s="7"/>
    </row>
    <row r="59" spans="2:9">
      <c r="E59" s="32"/>
      <c r="F59" s="32"/>
      <c r="G59" s="32"/>
      <c r="H59" s="32"/>
    </row>
    <row r="60" spans="2:9">
      <c r="E60" s="30" t="s">
        <v>14</v>
      </c>
      <c r="F60" s="30"/>
      <c r="G60" s="30"/>
      <c r="H60" s="30"/>
    </row>
  </sheetData>
  <mergeCells count="12">
    <mergeCell ref="C52:D52"/>
    <mergeCell ref="B2:H2"/>
    <mergeCell ref="C3:H3"/>
    <mergeCell ref="E4:F4"/>
    <mergeCell ref="I4:J4"/>
    <mergeCell ref="E60:H60"/>
    <mergeCell ref="C53:D53"/>
    <mergeCell ref="C54:D54"/>
    <mergeCell ref="C55:D55"/>
    <mergeCell ref="C56:D56"/>
    <mergeCell ref="C57:D57"/>
    <mergeCell ref="E59:H59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E45-0960-4AE0-B6D0-E3ECB869AFC9}">
  <dimension ref="B2:L51"/>
  <sheetViews>
    <sheetView topLeftCell="D12" zoomScale="125" zoomScaleNormal="125" zoomScalePageLayoutView="125" workbookViewId="0">
      <selection activeCell="E26" sqref="E26:F2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9" width="5.7109375" customWidth="1"/>
    <col min="10" max="10" width="6.42578125" customWidth="1"/>
    <col min="11" max="11" width="8.7109375" customWidth="1"/>
    <col min="12" max="13" width="5.7109375" customWidth="1"/>
  </cols>
  <sheetData>
    <row r="2" spans="2:12" ht="15.75">
      <c r="B2" s="34" t="s">
        <v>8</v>
      </c>
      <c r="C2" s="34"/>
      <c r="D2" s="34"/>
      <c r="E2" s="34"/>
      <c r="F2" s="34"/>
      <c r="G2" s="34"/>
      <c r="H2" s="34"/>
      <c r="I2" s="34"/>
      <c r="J2" s="34"/>
      <c r="K2" s="1"/>
      <c r="L2" s="1"/>
    </row>
    <row r="3" spans="2:12">
      <c r="C3" s="35" t="s">
        <v>7</v>
      </c>
      <c r="D3" s="35"/>
      <c r="E3" s="35"/>
      <c r="F3" s="35"/>
      <c r="G3" s="35"/>
      <c r="H3" s="35"/>
      <c r="I3" s="35"/>
      <c r="J3" s="35"/>
      <c r="K3" s="7"/>
      <c r="L3" s="7"/>
    </row>
    <row r="4" spans="2:12">
      <c r="C4" t="s">
        <v>0</v>
      </c>
      <c r="D4" s="17" t="s">
        <v>44</v>
      </c>
      <c r="E4" s="36" t="s">
        <v>85</v>
      </c>
      <c r="F4" s="36"/>
      <c r="J4" t="s">
        <v>1</v>
      </c>
      <c r="K4" s="37">
        <v>45376</v>
      </c>
      <c r="L4" s="37"/>
    </row>
    <row r="5" spans="2:12" ht="6.75" customHeight="1">
      <c r="D5" s="3"/>
    </row>
    <row r="6" spans="2:12">
      <c r="C6" t="s">
        <v>2</v>
      </c>
      <c r="D6" s="18" t="s">
        <v>86</v>
      </c>
      <c r="E6" s="7"/>
      <c r="F6" s="38" t="s">
        <v>16</v>
      </c>
      <c r="G6" s="38"/>
      <c r="H6" s="38"/>
      <c r="I6" s="38"/>
      <c r="J6" s="38"/>
    </row>
    <row r="7" spans="2:12" ht="11.25" customHeight="1"/>
    <row r="8" spans="2:1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5" t="s">
        <v>15</v>
      </c>
    </row>
    <row r="9" spans="2:12">
      <c r="B9" s="2">
        <v>1</v>
      </c>
      <c r="C9" s="8" t="s">
        <v>17</v>
      </c>
      <c r="D9" s="2" t="s">
        <v>31</v>
      </c>
      <c r="E9" s="9">
        <v>80</v>
      </c>
      <c r="F9" s="9">
        <v>80</v>
      </c>
      <c r="G9" s="9"/>
      <c r="H9" s="9"/>
      <c r="I9" s="9"/>
      <c r="J9" s="9"/>
      <c r="K9" s="6">
        <f t="shared" ref="K9:K24" si="0">SUM(E9:J9)/6</f>
        <v>26.666666666666668</v>
      </c>
    </row>
    <row r="10" spans="2:12">
      <c r="B10" s="2">
        <v>2</v>
      </c>
      <c r="C10" s="8" t="s">
        <v>105</v>
      </c>
      <c r="D10" s="2" t="s">
        <v>106</v>
      </c>
      <c r="E10" s="9">
        <v>75</v>
      </c>
      <c r="F10" s="9">
        <v>100</v>
      </c>
      <c r="G10" s="9"/>
      <c r="H10" s="9"/>
      <c r="I10" s="9"/>
      <c r="J10" s="9"/>
      <c r="K10" s="6"/>
    </row>
    <row r="11" spans="2:12">
      <c r="B11" s="2">
        <v>3</v>
      </c>
      <c r="C11" s="8" t="s">
        <v>18</v>
      </c>
      <c r="D11" s="2" t="s">
        <v>32</v>
      </c>
      <c r="E11" s="9">
        <v>80</v>
      </c>
      <c r="F11" s="9">
        <v>80</v>
      </c>
      <c r="G11" s="9"/>
      <c r="H11" s="9"/>
      <c r="I11" s="9"/>
      <c r="J11" s="9"/>
      <c r="K11" s="6">
        <f t="shared" si="0"/>
        <v>26.666666666666668</v>
      </c>
    </row>
    <row r="12" spans="2:12">
      <c r="B12" s="2">
        <v>4</v>
      </c>
      <c r="C12" s="8" t="s">
        <v>19</v>
      </c>
      <c r="D12" s="2" t="s">
        <v>33</v>
      </c>
      <c r="E12" s="9">
        <v>80</v>
      </c>
      <c r="F12" s="9">
        <v>70</v>
      </c>
      <c r="G12" s="9"/>
      <c r="H12" s="9"/>
      <c r="I12" s="9"/>
      <c r="J12" s="9"/>
      <c r="K12" s="6">
        <f t="shared" si="0"/>
        <v>25</v>
      </c>
    </row>
    <row r="13" spans="2:12">
      <c r="B13" s="2">
        <v>5</v>
      </c>
      <c r="C13" s="8" t="s">
        <v>107</v>
      </c>
      <c r="D13" s="2" t="s">
        <v>108</v>
      </c>
      <c r="E13" s="9">
        <v>80</v>
      </c>
      <c r="F13" s="9">
        <v>80</v>
      </c>
      <c r="G13" s="9"/>
      <c r="H13" s="9"/>
      <c r="I13" s="9"/>
      <c r="J13" s="9"/>
      <c r="K13" s="6"/>
    </row>
    <row r="14" spans="2:12">
      <c r="B14" s="2">
        <v>6</v>
      </c>
      <c r="C14" s="8" t="s">
        <v>20</v>
      </c>
      <c r="D14" s="2" t="s">
        <v>34</v>
      </c>
      <c r="E14" s="9">
        <v>80</v>
      </c>
      <c r="F14" s="9">
        <v>80</v>
      </c>
      <c r="G14" s="9"/>
      <c r="H14" s="9"/>
      <c r="I14" s="9"/>
      <c r="J14" s="9"/>
      <c r="K14" s="6">
        <f t="shared" si="0"/>
        <v>26.666666666666668</v>
      </c>
    </row>
    <row r="15" spans="2:12">
      <c r="B15" s="2">
        <v>7</v>
      </c>
      <c r="C15" s="8" t="s">
        <v>21</v>
      </c>
      <c r="D15" s="2" t="s">
        <v>35</v>
      </c>
      <c r="E15" s="9">
        <v>90</v>
      </c>
      <c r="F15" s="9">
        <v>80</v>
      </c>
      <c r="G15" s="9"/>
      <c r="H15" s="9"/>
      <c r="I15" s="9"/>
      <c r="J15" s="9"/>
      <c r="K15" s="6">
        <f t="shared" si="0"/>
        <v>28.333333333333332</v>
      </c>
    </row>
    <row r="16" spans="2:12">
      <c r="B16" s="2">
        <v>8</v>
      </c>
      <c r="C16" s="8" t="s">
        <v>22</v>
      </c>
      <c r="D16" s="2" t="s">
        <v>36</v>
      </c>
      <c r="E16" s="9">
        <v>70</v>
      </c>
      <c r="F16" s="9">
        <v>70</v>
      </c>
      <c r="G16" s="9"/>
      <c r="H16" s="9"/>
      <c r="I16" s="9"/>
      <c r="J16" s="9"/>
      <c r="K16" s="6">
        <f t="shared" si="0"/>
        <v>23.333333333333332</v>
      </c>
    </row>
    <row r="17" spans="2:11">
      <c r="B17" s="2">
        <v>9</v>
      </c>
      <c r="C17" s="8" t="s">
        <v>89</v>
      </c>
      <c r="D17" s="2" t="s">
        <v>90</v>
      </c>
      <c r="E17" s="9">
        <v>80</v>
      </c>
      <c r="F17" s="9">
        <v>75</v>
      </c>
      <c r="G17" s="9"/>
      <c r="H17" s="9"/>
      <c r="I17" s="9"/>
      <c r="J17" s="9"/>
      <c r="K17" s="6">
        <f t="shared" si="0"/>
        <v>25.833333333333332</v>
      </c>
    </row>
    <row r="18" spans="2:11">
      <c r="B18" s="2">
        <v>10</v>
      </c>
      <c r="C18" s="8" t="s">
        <v>23</v>
      </c>
      <c r="D18" s="2" t="s">
        <v>37</v>
      </c>
      <c r="E18" s="9">
        <v>80</v>
      </c>
      <c r="F18" s="9">
        <v>100</v>
      </c>
      <c r="G18" s="9"/>
      <c r="H18" s="9"/>
      <c r="I18" s="9"/>
      <c r="J18" s="9"/>
      <c r="K18" s="6">
        <f t="shared" si="0"/>
        <v>30</v>
      </c>
    </row>
    <row r="19" spans="2:11">
      <c r="B19" s="2">
        <v>11</v>
      </c>
      <c r="C19" s="8" t="s">
        <v>24</v>
      </c>
      <c r="D19" s="2" t="s">
        <v>87</v>
      </c>
      <c r="E19" s="9">
        <v>80</v>
      </c>
      <c r="F19" s="9">
        <v>80</v>
      </c>
      <c r="G19" s="9"/>
      <c r="H19" s="9"/>
      <c r="I19" s="9"/>
      <c r="J19" s="9"/>
      <c r="K19" s="6">
        <f t="shared" si="0"/>
        <v>26.666666666666668</v>
      </c>
    </row>
    <row r="20" spans="2:11">
      <c r="B20" s="2">
        <v>12</v>
      </c>
      <c r="C20" s="8" t="s">
        <v>25</v>
      </c>
      <c r="D20" s="2" t="s">
        <v>38</v>
      </c>
      <c r="E20" s="9">
        <v>75</v>
      </c>
      <c r="F20" s="9">
        <v>80</v>
      </c>
      <c r="G20" s="9"/>
      <c r="H20" s="9"/>
      <c r="I20" s="9"/>
      <c r="J20" s="9"/>
      <c r="K20" s="6">
        <f t="shared" si="0"/>
        <v>25.833333333333332</v>
      </c>
    </row>
    <row r="21" spans="2:11">
      <c r="B21" s="2">
        <v>13</v>
      </c>
      <c r="C21" s="8" t="s">
        <v>26</v>
      </c>
      <c r="D21" s="2" t="s">
        <v>39</v>
      </c>
      <c r="E21" s="9">
        <v>80</v>
      </c>
      <c r="F21" s="9">
        <v>80</v>
      </c>
      <c r="G21" s="9"/>
      <c r="H21" s="9"/>
      <c r="I21" s="9"/>
      <c r="J21" s="9"/>
      <c r="K21" s="6">
        <f t="shared" si="0"/>
        <v>26.666666666666668</v>
      </c>
    </row>
    <row r="22" spans="2:11">
      <c r="B22" s="2">
        <v>14</v>
      </c>
      <c r="C22" s="8" t="s">
        <v>27</v>
      </c>
      <c r="D22" s="2" t="s">
        <v>40</v>
      </c>
      <c r="E22" s="9">
        <v>85</v>
      </c>
      <c r="F22" s="9">
        <v>80</v>
      </c>
      <c r="G22" s="9"/>
      <c r="H22" s="9"/>
      <c r="I22" s="9"/>
      <c r="J22" s="9"/>
      <c r="K22" s="6">
        <f t="shared" si="0"/>
        <v>27.5</v>
      </c>
    </row>
    <row r="23" spans="2:11">
      <c r="B23" s="2">
        <v>15</v>
      </c>
      <c r="C23" s="8" t="s">
        <v>28</v>
      </c>
      <c r="D23" s="2" t="s">
        <v>41</v>
      </c>
      <c r="E23" s="9">
        <v>100</v>
      </c>
      <c r="F23" s="9">
        <v>100</v>
      </c>
      <c r="G23" s="9"/>
      <c r="H23" s="9"/>
      <c r="I23" s="9"/>
      <c r="J23" s="9"/>
      <c r="K23" s="6">
        <f t="shared" si="0"/>
        <v>33.333333333333336</v>
      </c>
    </row>
    <row r="24" spans="2:11">
      <c r="B24" s="2">
        <v>16</v>
      </c>
      <c r="C24" s="8" t="s">
        <v>29</v>
      </c>
      <c r="D24" s="2" t="s">
        <v>42</v>
      </c>
      <c r="E24" s="9">
        <v>80</v>
      </c>
      <c r="F24" s="9">
        <v>75</v>
      </c>
      <c r="G24" s="9"/>
      <c r="H24" s="9"/>
      <c r="I24" s="9"/>
      <c r="J24" s="9"/>
      <c r="K24" s="6">
        <f t="shared" si="0"/>
        <v>25.833333333333332</v>
      </c>
    </row>
    <row r="25" spans="2:11">
      <c r="B25" s="2">
        <v>17</v>
      </c>
      <c r="C25" s="8" t="s">
        <v>30</v>
      </c>
      <c r="D25" s="2" t="s">
        <v>43</v>
      </c>
      <c r="E25" s="9">
        <v>70</v>
      </c>
      <c r="F25" s="9">
        <v>70</v>
      </c>
      <c r="G25" s="9"/>
      <c r="H25" s="9"/>
      <c r="I25" s="9"/>
      <c r="J25" s="9"/>
      <c r="K25" s="6">
        <f>SUM(E25:J25)/6</f>
        <v>23.333333333333332</v>
      </c>
    </row>
    <row r="26" spans="2:11">
      <c r="B26" s="2">
        <v>18</v>
      </c>
      <c r="C26" s="8"/>
      <c r="D26" s="19"/>
      <c r="E26" s="9"/>
      <c r="F26" s="9"/>
      <c r="G26" s="9"/>
      <c r="H26" s="9"/>
      <c r="I26" s="9"/>
      <c r="J26" s="9"/>
      <c r="K26" s="6">
        <f t="shared" ref="K26:K42" si="1">SUM(E26:J26)/6</f>
        <v>0</v>
      </c>
    </row>
    <row r="27" spans="2:11">
      <c r="B27" s="2">
        <v>19</v>
      </c>
      <c r="C27" s="8"/>
      <c r="D27" s="19"/>
      <c r="E27" s="9"/>
      <c r="F27" s="9"/>
      <c r="G27" s="9"/>
      <c r="H27" s="9"/>
      <c r="I27" s="9"/>
      <c r="J27" s="9"/>
      <c r="K27" s="6">
        <f t="shared" si="1"/>
        <v>0</v>
      </c>
    </row>
    <row r="28" spans="2:11">
      <c r="B28" s="2">
        <v>20</v>
      </c>
      <c r="C28" s="8"/>
      <c r="D28" s="19"/>
      <c r="E28" s="9"/>
      <c r="F28" s="9"/>
      <c r="G28" s="9"/>
      <c r="H28" s="9"/>
      <c r="I28" s="9"/>
      <c r="J28" s="9"/>
      <c r="K28" s="6">
        <f t="shared" si="1"/>
        <v>0</v>
      </c>
    </row>
    <row r="29" spans="2:11">
      <c r="B29" s="2">
        <v>21</v>
      </c>
      <c r="C29" s="8"/>
      <c r="D29" s="8"/>
      <c r="E29" s="9"/>
      <c r="F29" s="9"/>
      <c r="G29" s="9"/>
      <c r="H29" s="9"/>
      <c r="I29" s="9"/>
      <c r="J29" s="9"/>
      <c r="K29" s="6">
        <f t="shared" si="1"/>
        <v>0</v>
      </c>
    </row>
    <row r="30" spans="2:11">
      <c r="B30" s="2">
        <v>22</v>
      </c>
      <c r="C30" s="8"/>
      <c r="D30" s="8"/>
      <c r="E30" s="9"/>
      <c r="F30" s="9"/>
      <c r="G30" s="9"/>
      <c r="H30" s="9"/>
      <c r="I30" s="9"/>
      <c r="J30" s="9"/>
      <c r="K30" s="6">
        <f t="shared" si="1"/>
        <v>0</v>
      </c>
    </row>
    <row r="31" spans="2:11">
      <c r="B31" s="2">
        <v>23</v>
      </c>
      <c r="C31" s="8"/>
      <c r="D31" s="8"/>
      <c r="E31" s="9"/>
      <c r="F31" s="9"/>
      <c r="G31" s="9"/>
      <c r="H31" s="9"/>
      <c r="I31" s="9"/>
      <c r="J31" s="9"/>
      <c r="K31" s="6">
        <f t="shared" si="1"/>
        <v>0</v>
      </c>
    </row>
    <row r="32" spans="2:11">
      <c r="B32" s="2">
        <v>24</v>
      </c>
      <c r="C32" s="8"/>
      <c r="D32" s="8"/>
      <c r="E32" s="9"/>
      <c r="F32" s="9"/>
      <c r="G32" s="9"/>
      <c r="H32" s="9"/>
      <c r="I32" s="9"/>
      <c r="J32" s="9"/>
      <c r="K32" s="6">
        <f t="shared" si="1"/>
        <v>0</v>
      </c>
    </row>
    <row r="33" spans="2:11">
      <c r="B33" s="2">
        <v>25</v>
      </c>
      <c r="C33" s="8"/>
      <c r="D33" s="8"/>
      <c r="E33" s="9"/>
      <c r="F33" s="9"/>
      <c r="G33" s="9"/>
      <c r="H33" s="9"/>
      <c r="I33" s="9"/>
      <c r="J33" s="9"/>
      <c r="K33" s="6">
        <f t="shared" si="1"/>
        <v>0</v>
      </c>
    </row>
    <row r="34" spans="2:11">
      <c r="B34" s="2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1"/>
        <v>0</v>
      </c>
    </row>
    <row r="35" spans="2:11">
      <c r="B35" s="2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1"/>
        <v>0</v>
      </c>
    </row>
    <row r="36" spans="2:11">
      <c r="B36" s="2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1"/>
        <v>0</v>
      </c>
    </row>
    <row r="37" spans="2:11">
      <c r="B37" s="2">
        <v>29</v>
      </c>
      <c r="C37" s="4"/>
      <c r="D37" s="8"/>
      <c r="E37" s="9"/>
      <c r="F37" s="9"/>
      <c r="G37" s="9"/>
      <c r="H37" s="9"/>
      <c r="I37" s="9"/>
      <c r="J37" s="9"/>
      <c r="K37" s="6">
        <f t="shared" si="1"/>
        <v>0</v>
      </c>
    </row>
    <row r="38" spans="2:11">
      <c r="B38" s="2">
        <v>30</v>
      </c>
      <c r="C38" s="4"/>
      <c r="D38" s="8"/>
      <c r="E38" s="9"/>
      <c r="F38" s="9"/>
      <c r="G38" s="9"/>
      <c r="H38" s="9"/>
      <c r="I38" s="9"/>
      <c r="J38" s="9"/>
      <c r="K38" s="6">
        <f t="shared" si="1"/>
        <v>0</v>
      </c>
    </row>
    <row r="39" spans="2:11">
      <c r="B39" s="2">
        <v>31</v>
      </c>
      <c r="C39" s="4"/>
      <c r="D39" s="8"/>
      <c r="E39" s="9"/>
      <c r="F39" s="9"/>
      <c r="G39" s="9"/>
      <c r="H39" s="9"/>
      <c r="I39" s="9"/>
      <c r="J39" s="9"/>
      <c r="K39" s="6">
        <f t="shared" si="1"/>
        <v>0</v>
      </c>
    </row>
    <row r="40" spans="2:11">
      <c r="B40" s="2">
        <v>32</v>
      </c>
      <c r="C40" s="4"/>
      <c r="D40" s="8"/>
      <c r="E40" s="9"/>
      <c r="F40" s="9"/>
      <c r="G40" s="9"/>
      <c r="H40" s="9"/>
      <c r="I40" s="9"/>
      <c r="J40" s="9"/>
      <c r="K40" s="6">
        <f t="shared" si="1"/>
        <v>0</v>
      </c>
    </row>
    <row r="41" spans="2:11">
      <c r="B41" s="2">
        <v>33</v>
      </c>
      <c r="C41" s="4"/>
      <c r="D41" s="8"/>
      <c r="E41" s="9"/>
      <c r="F41" s="9"/>
      <c r="G41" s="9"/>
      <c r="H41" s="9"/>
      <c r="I41" s="9"/>
      <c r="J41" s="9"/>
      <c r="K41" s="6">
        <f t="shared" si="1"/>
        <v>0</v>
      </c>
    </row>
    <row r="42" spans="2:11">
      <c r="B42" s="2">
        <v>34</v>
      </c>
      <c r="C42" s="2"/>
      <c r="D42" s="16"/>
      <c r="E42" s="2"/>
      <c r="F42" s="2"/>
      <c r="G42" s="2"/>
      <c r="H42" s="2"/>
      <c r="I42" s="2"/>
      <c r="J42" s="2"/>
      <c r="K42" s="6">
        <f t="shared" si="1"/>
        <v>0</v>
      </c>
    </row>
    <row r="43" spans="2:11">
      <c r="C43" s="33"/>
      <c r="D43" s="33"/>
      <c r="E43" s="11">
        <f t="shared" ref="E43:J43" si="2">COUNTIF(E9:E42,"&gt;=70")</f>
        <v>17</v>
      </c>
      <c r="F43" s="11">
        <f t="shared" si="2"/>
        <v>17</v>
      </c>
      <c r="G43" s="11">
        <f t="shared" si="2"/>
        <v>0</v>
      </c>
      <c r="H43" s="11">
        <f t="shared" si="2"/>
        <v>0</v>
      </c>
      <c r="I43" s="11">
        <f t="shared" si="2"/>
        <v>0</v>
      </c>
      <c r="J43" s="11">
        <f t="shared" si="2"/>
        <v>0</v>
      </c>
      <c r="K43" s="15">
        <f>COUNTIF(K9:K37,"&gt;=70")</f>
        <v>0</v>
      </c>
    </row>
    <row r="44" spans="2:11">
      <c r="C44" s="31"/>
      <c r="D44" s="31"/>
      <c r="E44" s="12">
        <f>COUNTIF(E9:E42,"&lt;70")</f>
        <v>0</v>
      </c>
      <c r="F44" s="12">
        <f>COUNTIF(F9:F42,"&lt;70")</f>
        <v>0</v>
      </c>
      <c r="G44" s="12">
        <f>COUNTIF(G9:G42,"&lt;70")</f>
        <v>0</v>
      </c>
      <c r="H44" s="12"/>
      <c r="I44" s="12"/>
      <c r="J44" s="12">
        <f>COUNTIF(J9:J42,"&lt;70")</f>
        <v>0</v>
      </c>
      <c r="K44" s="12">
        <f>COUNTIF(K9:K42,"&lt;70")</f>
        <v>32</v>
      </c>
    </row>
    <row r="45" spans="2:11">
      <c r="C45" s="31"/>
      <c r="D45" s="31"/>
      <c r="E45" s="12">
        <f>COUNT(E9:E42)</f>
        <v>17</v>
      </c>
      <c r="F45" s="12">
        <f>COUNT(F9:F42)</f>
        <v>17</v>
      </c>
      <c r="G45" s="12">
        <f>COUNT(G9:G42)</f>
        <v>0</v>
      </c>
      <c r="H45" s="12"/>
      <c r="I45" s="12"/>
      <c r="J45" s="12">
        <f>COUNT(J9:J42)</f>
        <v>0</v>
      </c>
      <c r="K45" s="12">
        <f>COUNT(K9:K42)</f>
        <v>32</v>
      </c>
    </row>
    <row r="46" spans="2:11">
      <c r="C46" s="31"/>
      <c r="D46" s="31"/>
      <c r="E46" s="13">
        <f>E43/E45</f>
        <v>1</v>
      </c>
      <c r="F46" s="14">
        <f t="shared" ref="F46:K46" si="3">F43/F45</f>
        <v>1</v>
      </c>
      <c r="G46" s="14" t="e">
        <f t="shared" si="3"/>
        <v>#DIV/0!</v>
      </c>
      <c r="H46" s="14"/>
      <c r="I46" s="14"/>
      <c r="J46" s="14" t="e">
        <f>J43/J45</f>
        <v>#DIV/0!</v>
      </c>
      <c r="K46" s="14">
        <f t="shared" si="3"/>
        <v>0</v>
      </c>
    </row>
    <row r="47" spans="2:11">
      <c r="C47" s="31"/>
      <c r="D47" s="31"/>
      <c r="E47" s="13">
        <f>E44/E45</f>
        <v>0</v>
      </c>
      <c r="F47" s="13">
        <f t="shared" ref="F47:K47" si="4">F44/F45</f>
        <v>0</v>
      </c>
      <c r="G47" s="14" t="e">
        <f t="shared" si="4"/>
        <v>#DIV/0!</v>
      </c>
      <c r="H47" s="14"/>
      <c r="I47" s="14"/>
      <c r="J47" s="14" t="e">
        <f t="shared" si="4"/>
        <v>#DIV/0!</v>
      </c>
      <c r="K47" s="14">
        <f t="shared" si="4"/>
        <v>1</v>
      </c>
    </row>
    <row r="48" spans="2:11">
      <c r="C48" s="31"/>
      <c r="D48" s="31"/>
    </row>
    <row r="49" spans="3:10">
      <c r="C49" s="7"/>
      <c r="D49" s="7"/>
    </row>
    <row r="50" spans="3:10">
      <c r="E50" s="32"/>
      <c r="F50" s="32"/>
      <c r="G50" s="32"/>
      <c r="H50" s="32"/>
      <c r="I50" s="32"/>
      <c r="J50" s="32"/>
    </row>
    <row r="51" spans="3:10">
      <c r="E51" s="30" t="s">
        <v>14</v>
      </c>
      <c r="F51" s="30"/>
      <c r="G51" s="30"/>
      <c r="H51" s="30"/>
      <c r="I51" s="30"/>
      <c r="J51" s="30"/>
    </row>
  </sheetData>
  <mergeCells count="13">
    <mergeCell ref="E50:J50"/>
    <mergeCell ref="E51:J51"/>
    <mergeCell ref="B2:J2"/>
    <mergeCell ref="C3:J3"/>
    <mergeCell ref="E4:F4"/>
    <mergeCell ref="F6:J6"/>
    <mergeCell ref="C43:D43"/>
    <mergeCell ref="C44:D44"/>
    <mergeCell ref="K4:L4"/>
    <mergeCell ref="C45:D45"/>
    <mergeCell ref="C46:D46"/>
    <mergeCell ref="C47:D47"/>
    <mergeCell ref="C48:D48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EA6-F78A-41AE-A2F7-5A2076317732}">
  <dimension ref="B2:L49"/>
  <sheetViews>
    <sheetView topLeftCell="D18" zoomScale="125" zoomScaleNormal="125" zoomScalePageLayoutView="125" workbookViewId="0">
      <selection activeCell="E29" sqref="E29:G3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4" t="s">
        <v>8</v>
      </c>
      <c r="C2" s="34"/>
      <c r="D2" s="34"/>
      <c r="E2" s="34"/>
      <c r="F2" s="34"/>
      <c r="G2" s="34"/>
      <c r="H2" s="34"/>
      <c r="I2" s="21"/>
      <c r="J2" s="21"/>
      <c r="K2" s="1"/>
      <c r="L2" s="1"/>
    </row>
    <row r="3" spans="2:12">
      <c r="C3" s="35" t="s">
        <v>7</v>
      </c>
      <c r="D3" s="35"/>
      <c r="E3" s="35"/>
      <c r="F3" s="35"/>
      <c r="G3" s="35"/>
      <c r="H3" s="35"/>
      <c r="I3" s="10"/>
      <c r="J3" s="10"/>
      <c r="K3" s="7"/>
      <c r="L3" s="7"/>
    </row>
    <row r="4" spans="2:12">
      <c r="C4" t="s">
        <v>0</v>
      </c>
      <c r="D4" s="17" t="s">
        <v>91</v>
      </c>
      <c r="E4" s="36" t="s">
        <v>92</v>
      </c>
      <c r="F4" s="36"/>
      <c r="K4" s="37">
        <v>45723</v>
      </c>
      <c r="L4" s="37"/>
    </row>
    <row r="5" spans="2:12" ht="6.75" customHeight="1">
      <c r="D5" s="3"/>
    </row>
    <row r="6" spans="2:12">
      <c r="C6" t="s">
        <v>2</v>
      </c>
      <c r="D6" s="18" t="s">
        <v>94</v>
      </c>
      <c r="E6" s="7"/>
      <c r="F6" s="22" t="s">
        <v>93</v>
      </c>
      <c r="G6" s="22"/>
      <c r="H6" s="22"/>
      <c r="I6" s="23"/>
      <c r="J6" s="23"/>
    </row>
    <row r="7" spans="2:12" ht="11.25" customHeight="1"/>
    <row r="8" spans="2:1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5" t="s">
        <v>15</v>
      </c>
    </row>
    <row r="9" spans="2:12">
      <c r="B9" s="8">
        <v>1</v>
      </c>
      <c r="C9" s="24" t="s">
        <v>109</v>
      </c>
      <c r="D9" s="24" t="s">
        <v>110</v>
      </c>
      <c r="E9" s="9">
        <v>85</v>
      </c>
      <c r="F9" s="9">
        <v>85</v>
      </c>
      <c r="G9" s="9">
        <v>85</v>
      </c>
      <c r="H9" s="9"/>
      <c r="I9" s="9"/>
      <c r="J9" s="9"/>
      <c r="K9" s="6">
        <f>SUM(E9:H9)/6</f>
        <v>42.5</v>
      </c>
    </row>
    <row r="10" spans="2:12">
      <c r="B10" s="8">
        <v>2</v>
      </c>
      <c r="C10" s="24" t="s">
        <v>111</v>
      </c>
      <c r="D10" s="24" t="s">
        <v>112</v>
      </c>
      <c r="E10" s="9">
        <v>85</v>
      </c>
      <c r="F10" s="9">
        <v>80</v>
      </c>
      <c r="G10" s="9">
        <v>80</v>
      </c>
      <c r="H10" s="9"/>
      <c r="I10" s="9"/>
      <c r="J10" s="9"/>
      <c r="K10" s="6">
        <f t="shared" ref="K10:K40" si="0">SUM(E10:H10)/6</f>
        <v>40.833333333333336</v>
      </c>
    </row>
    <row r="11" spans="2:12">
      <c r="B11" s="8">
        <v>3</v>
      </c>
      <c r="C11" s="24" t="s">
        <v>113</v>
      </c>
      <c r="D11" s="24" t="s">
        <v>114</v>
      </c>
      <c r="E11" s="9">
        <v>85</v>
      </c>
      <c r="F11" s="9">
        <v>80</v>
      </c>
      <c r="G11" s="9">
        <v>80</v>
      </c>
      <c r="H11" s="9"/>
      <c r="I11" s="9"/>
      <c r="J11" s="9"/>
      <c r="K11" s="6">
        <f t="shared" si="0"/>
        <v>40.833333333333336</v>
      </c>
    </row>
    <row r="12" spans="2:12">
      <c r="B12" s="8">
        <v>4</v>
      </c>
      <c r="C12" s="24" t="s">
        <v>115</v>
      </c>
      <c r="D12" s="24" t="s">
        <v>116</v>
      </c>
      <c r="E12" s="9">
        <v>85</v>
      </c>
      <c r="F12" s="9">
        <v>85</v>
      </c>
      <c r="G12" s="9">
        <v>85</v>
      </c>
      <c r="H12" s="9"/>
      <c r="I12" s="9"/>
      <c r="J12" s="9"/>
      <c r="K12" s="6">
        <f t="shared" si="0"/>
        <v>42.5</v>
      </c>
    </row>
    <row r="13" spans="2:12">
      <c r="B13" s="8">
        <v>5</v>
      </c>
      <c r="C13" s="24" t="s">
        <v>117</v>
      </c>
      <c r="D13" s="24" t="s">
        <v>118</v>
      </c>
      <c r="E13" s="9">
        <v>85</v>
      </c>
      <c r="F13" s="9">
        <v>75</v>
      </c>
      <c r="G13" s="9">
        <v>80</v>
      </c>
      <c r="H13" s="9"/>
      <c r="I13" s="9"/>
      <c r="J13" s="9"/>
      <c r="K13" s="6">
        <f t="shared" si="0"/>
        <v>40</v>
      </c>
    </row>
    <row r="14" spans="2:12">
      <c r="B14" s="8">
        <v>6</v>
      </c>
      <c r="C14" s="24" t="s">
        <v>119</v>
      </c>
      <c r="D14" s="24" t="s">
        <v>120</v>
      </c>
      <c r="E14" s="9">
        <v>80</v>
      </c>
      <c r="F14" s="9">
        <v>0</v>
      </c>
      <c r="G14" s="9">
        <v>0</v>
      </c>
      <c r="H14" s="9"/>
      <c r="I14" s="9"/>
      <c r="J14" s="9"/>
      <c r="K14" s="6">
        <f t="shared" si="0"/>
        <v>13.333333333333334</v>
      </c>
    </row>
    <row r="15" spans="2:12">
      <c r="B15" s="8">
        <v>7</v>
      </c>
      <c r="C15" s="24" t="s">
        <v>121</v>
      </c>
      <c r="D15" s="24" t="s">
        <v>122</v>
      </c>
      <c r="E15" s="9">
        <v>90</v>
      </c>
      <c r="F15" s="9">
        <v>90</v>
      </c>
      <c r="G15" s="9">
        <v>90</v>
      </c>
      <c r="H15" s="9"/>
      <c r="I15" s="9"/>
      <c r="J15" s="9"/>
      <c r="K15" s="6">
        <f t="shared" si="0"/>
        <v>45</v>
      </c>
    </row>
    <row r="16" spans="2:12">
      <c r="B16" s="8">
        <v>8</v>
      </c>
      <c r="C16" s="24" t="s">
        <v>123</v>
      </c>
      <c r="D16" s="24" t="s">
        <v>124</v>
      </c>
      <c r="E16" s="9">
        <v>85</v>
      </c>
      <c r="F16" s="9">
        <v>85</v>
      </c>
      <c r="G16" s="9">
        <v>85</v>
      </c>
      <c r="H16" s="9"/>
      <c r="I16" s="9"/>
      <c r="J16" s="9"/>
      <c r="K16" s="6">
        <f t="shared" si="0"/>
        <v>42.5</v>
      </c>
    </row>
    <row r="17" spans="2:11">
      <c r="B17" s="8">
        <v>9</v>
      </c>
      <c r="C17" s="24" t="s">
        <v>125</v>
      </c>
      <c r="D17" s="24" t="s">
        <v>126</v>
      </c>
      <c r="E17" s="9">
        <v>90</v>
      </c>
      <c r="F17" s="9">
        <v>90</v>
      </c>
      <c r="G17" s="9">
        <v>90</v>
      </c>
      <c r="H17" s="9"/>
      <c r="I17" s="9"/>
      <c r="J17" s="9"/>
      <c r="K17" s="6">
        <f t="shared" si="0"/>
        <v>45</v>
      </c>
    </row>
    <row r="18" spans="2:11">
      <c r="B18" s="8">
        <v>10</v>
      </c>
      <c r="C18" s="24" t="s">
        <v>127</v>
      </c>
      <c r="D18" s="24" t="s">
        <v>128</v>
      </c>
      <c r="E18" s="9">
        <v>80</v>
      </c>
      <c r="F18" s="9">
        <v>80</v>
      </c>
      <c r="G18" s="9">
        <v>80</v>
      </c>
      <c r="H18" s="9"/>
      <c r="I18" s="9"/>
      <c r="J18" s="9"/>
      <c r="K18" s="6">
        <f t="shared" si="0"/>
        <v>40</v>
      </c>
    </row>
    <row r="19" spans="2:11">
      <c r="B19" s="8">
        <v>11</v>
      </c>
      <c r="C19" s="24" t="s">
        <v>129</v>
      </c>
      <c r="D19" s="24" t="s">
        <v>130</v>
      </c>
      <c r="E19" s="9">
        <v>95</v>
      </c>
      <c r="F19" s="9">
        <v>90</v>
      </c>
      <c r="G19" s="9">
        <v>90</v>
      </c>
      <c r="H19" s="9"/>
      <c r="I19" s="9"/>
      <c r="J19" s="9"/>
      <c r="K19" s="6">
        <f t="shared" si="0"/>
        <v>45.833333333333336</v>
      </c>
    </row>
    <row r="20" spans="2:11">
      <c r="B20" s="8">
        <v>12</v>
      </c>
      <c r="C20" s="24" t="s">
        <v>131</v>
      </c>
      <c r="D20" s="24" t="s">
        <v>132</v>
      </c>
      <c r="E20" s="9">
        <v>90</v>
      </c>
      <c r="F20" s="9">
        <v>80</v>
      </c>
      <c r="G20" s="9">
        <v>80</v>
      </c>
      <c r="H20" s="9"/>
      <c r="I20" s="9"/>
      <c r="J20" s="9"/>
      <c r="K20" s="6">
        <f t="shared" si="0"/>
        <v>41.666666666666664</v>
      </c>
    </row>
    <row r="21" spans="2:11">
      <c r="B21" s="8">
        <v>13</v>
      </c>
      <c r="C21" s="24" t="s">
        <v>133</v>
      </c>
      <c r="D21" s="24" t="s">
        <v>134</v>
      </c>
      <c r="E21" s="9">
        <v>80</v>
      </c>
      <c r="F21" s="9">
        <v>80</v>
      </c>
      <c r="G21" s="9">
        <v>80</v>
      </c>
      <c r="H21" s="9"/>
      <c r="I21" s="9"/>
      <c r="J21" s="9"/>
      <c r="K21" s="6">
        <f t="shared" si="0"/>
        <v>40</v>
      </c>
    </row>
    <row r="22" spans="2:11">
      <c r="B22" s="8">
        <v>14</v>
      </c>
      <c r="C22" s="24" t="s">
        <v>135</v>
      </c>
      <c r="D22" s="24" t="s">
        <v>136</v>
      </c>
      <c r="E22" s="9">
        <v>90</v>
      </c>
      <c r="F22" s="9">
        <v>90</v>
      </c>
      <c r="G22" s="9">
        <v>90</v>
      </c>
      <c r="H22" s="9"/>
      <c r="I22" s="9"/>
      <c r="J22" s="9"/>
      <c r="K22" s="6">
        <f t="shared" si="0"/>
        <v>45</v>
      </c>
    </row>
    <row r="23" spans="2:11">
      <c r="B23" s="8">
        <v>15</v>
      </c>
      <c r="C23" s="24" t="s">
        <v>137</v>
      </c>
      <c r="D23" s="24" t="s">
        <v>138</v>
      </c>
      <c r="E23" s="9">
        <v>85</v>
      </c>
      <c r="F23" s="9">
        <v>85</v>
      </c>
      <c r="G23" s="9">
        <v>85</v>
      </c>
      <c r="H23" s="9"/>
      <c r="I23" s="9"/>
      <c r="J23" s="9"/>
      <c r="K23" s="6">
        <f t="shared" si="0"/>
        <v>42.5</v>
      </c>
    </row>
    <row r="24" spans="2:11">
      <c r="B24" s="8">
        <v>16</v>
      </c>
      <c r="C24" s="24" t="s">
        <v>139</v>
      </c>
      <c r="D24" s="24" t="s">
        <v>140</v>
      </c>
      <c r="E24" s="9">
        <v>0</v>
      </c>
      <c r="F24" s="9">
        <v>0</v>
      </c>
      <c r="G24" s="9">
        <v>0</v>
      </c>
      <c r="H24" s="9"/>
      <c r="I24" s="9"/>
      <c r="J24" s="9"/>
      <c r="K24" s="6">
        <f t="shared" si="0"/>
        <v>0</v>
      </c>
    </row>
    <row r="25" spans="2:11">
      <c r="B25" s="8">
        <v>17</v>
      </c>
      <c r="C25" s="24" t="s">
        <v>141</v>
      </c>
      <c r="D25" s="24" t="s">
        <v>142</v>
      </c>
      <c r="E25" s="9">
        <v>85</v>
      </c>
      <c r="F25" s="9">
        <v>90</v>
      </c>
      <c r="G25" s="9">
        <v>90</v>
      </c>
      <c r="H25" s="9"/>
      <c r="I25" s="9"/>
      <c r="J25" s="9"/>
      <c r="K25" s="6">
        <f t="shared" si="0"/>
        <v>44.166666666666664</v>
      </c>
    </row>
    <row r="26" spans="2:11">
      <c r="B26" s="8">
        <v>18</v>
      </c>
      <c r="C26" s="24" t="s">
        <v>143</v>
      </c>
      <c r="D26" s="25" t="s">
        <v>144</v>
      </c>
      <c r="E26" s="9">
        <v>85</v>
      </c>
      <c r="F26" s="9">
        <v>90</v>
      </c>
      <c r="G26" s="9">
        <v>90</v>
      </c>
      <c r="H26" s="9"/>
      <c r="I26" s="9"/>
      <c r="J26" s="9"/>
      <c r="K26" s="6">
        <f t="shared" si="0"/>
        <v>44.166666666666664</v>
      </c>
    </row>
    <row r="27" spans="2:11">
      <c r="B27" s="8">
        <v>19</v>
      </c>
      <c r="C27" s="26" t="s">
        <v>145</v>
      </c>
      <c r="D27" s="27" t="s">
        <v>146</v>
      </c>
      <c r="E27" s="9">
        <v>90</v>
      </c>
      <c r="F27" s="9">
        <v>90</v>
      </c>
      <c r="G27" s="9">
        <v>90</v>
      </c>
      <c r="H27" s="9"/>
      <c r="I27" s="9"/>
      <c r="J27" s="9"/>
      <c r="K27" s="6">
        <f t="shared" si="0"/>
        <v>45</v>
      </c>
    </row>
    <row r="28" spans="2:11">
      <c r="B28" s="8">
        <v>20</v>
      </c>
      <c r="C28" s="28" t="s">
        <v>97</v>
      </c>
      <c r="D28" s="28" t="s">
        <v>147</v>
      </c>
      <c r="E28" s="9">
        <v>90</v>
      </c>
      <c r="F28" s="9">
        <v>85</v>
      </c>
      <c r="G28" s="9">
        <v>85</v>
      </c>
      <c r="H28" s="9"/>
      <c r="I28" s="9"/>
      <c r="J28" s="9"/>
      <c r="K28" s="6">
        <f t="shared" si="0"/>
        <v>43.333333333333336</v>
      </c>
    </row>
    <row r="29" spans="2:11">
      <c r="B29" s="8">
        <v>21</v>
      </c>
      <c r="C29" s="8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8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8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4"/>
      <c r="D37" s="8"/>
      <c r="E37" s="9"/>
      <c r="F37" s="9"/>
      <c r="G37" s="9"/>
      <c r="H37" s="9"/>
      <c r="I37" s="9"/>
      <c r="J37" s="9"/>
      <c r="K37" s="6">
        <f t="shared" si="0"/>
        <v>0</v>
      </c>
    </row>
    <row r="38" spans="2:11">
      <c r="B38" s="8">
        <v>30</v>
      </c>
      <c r="C38" s="4"/>
      <c r="D38" s="8"/>
      <c r="E38" s="9"/>
      <c r="F38" s="9"/>
      <c r="G38" s="9"/>
      <c r="H38" s="9"/>
      <c r="I38" s="9"/>
      <c r="J38" s="9"/>
      <c r="K38" s="6">
        <f t="shared" si="0"/>
        <v>0</v>
      </c>
    </row>
    <row r="39" spans="2:11">
      <c r="B39" s="8">
        <v>31</v>
      </c>
      <c r="C39" s="4"/>
      <c r="D39" s="8"/>
      <c r="E39" s="9"/>
      <c r="F39" s="9"/>
      <c r="G39" s="9"/>
      <c r="H39" s="9"/>
      <c r="I39" s="9"/>
      <c r="J39" s="9"/>
      <c r="K39" s="6">
        <f t="shared" si="0"/>
        <v>0</v>
      </c>
    </row>
    <row r="40" spans="2:11">
      <c r="B40" s="8">
        <v>32</v>
      </c>
      <c r="C40" s="2"/>
      <c r="D40" s="16"/>
      <c r="E40" s="2"/>
      <c r="F40" s="2"/>
      <c r="G40" s="2"/>
      <c r="H40" s="2"/>
      <c r="I40" s="2"/>
      <c r="J40" s="2"/>
      <c r="K40" s="6">
        <f t="shared" si="0"/>
        <v>0</v>
      </c>
    </row>
    <row r="41" spans="2:11">
      <c r="C41" s="33"/>
      <c r="D41" s="33"/>
      <c r="E41" s="11">
        <f>COUNTIF(E9:E40,"&gt;=70")</f>
        <v>19</v>
      </c>
      <c r="F41" s="11">
        <f>COUNTIF(F9:F40,"&gt;=70")</f>
        <v>18</v>
      </c>
      <c r="G41" s="11">
        <f>COUNTIF(G9:G40,"&gt;=70")</f>
        <v>18</v>
      </c>
      <c r="H41" s="11">
        <f>COUNTIF(H9:H40,"&gt;=70")</f>
        <v>0</v>
      </c>
      <c r="I41" s="11"/>
      <c r="J41" s="11"/>
      <c r="K41" s="15">
        <f>COUNTIF(K9:K35,"&gt;=70")</f>
        <v>0</v>
      </c>
    </row>
    <row r="42" spans="2:11">
      <c r="C42" s="31"/>
      <c r="D42" s="31"/>
      <c r="E42" s="12">
        <f>COUNTIF(E9:E40,"&lt;70")</f>
        <v>1</v>
      </c>
      <c r="F42" s="12">
        <f>COUNTIF(F9:F40,"&lt;70")</f>
        <v>2</v>
      </c>
      <c r="G42" s="12">
        <f>COUNTIF(G9:G40,"&lt;70")</f>
        <v>2</v>
      </c>
      <c r="H42" s="12"/>
      <c r="I42" s="12"/>
      <c r="J42" s="12"/>
      <c r="K42" s="12">
        <f>COUNTIF(K9:K40,"&lt;70")</f>
        <v>32</v>
      </c>
    </row>
    <row r="43" spans="2:11">
      <c r="C43" s="31"/>
      <c r="D43" s="31"/>
      <c r="E43" s="12">
        <f>COUNT(E9:E40)</f>
        <v>20</v>
      </c>
      <c r="F43" s="12">
        <f>COUNT(F9:F40)</f>
        <v>20</v>
      </c>
      <c r="G43" s="12">
        <f>COUNT(G9:G40)</f>
        <v>20</v>
      </c>
      <c r="H43" s="12"/>
      <c r="I43" s="12"/>
      <c r="J43" s="12"/>
      <c r="K43" s="12">
        <f>COUNT(K9:K40)</f>
        <v>32</v>
      </c>
    </row>
    <row r="44" spans="2:11">
      <c r="C44" s="31"/>
      <c r="D44" s="31"/>
      <c r="E44" s="13">
        <f>E41/E43</f>
        <v>0.95</v>
      </c>
      <c r="F44" s="14">
        <f>F41/F43</f>
        <v>0.9</v>
      </c>
      <c r="G44" s="14">
        <f>G41/G43</f>
        <v>0.9</v>
      </c>
      <c r="H44" s="14"/>
      <c r="I44" s="14"/>
      <c r="J44" s="14"/>
      <c r="K44" s="14">
        <f>K41/K43</f>
        <v>0</v>
      </c>
    </row>
    <row r="45" spans="2:11">
      <c r="C45" s="31"/>
      <c r="D45" s="31"/>
      <c r="E45" s="13">
        <f>E42/E43</f>
        <v>0.05</v>
      </c>
      <c r="F45" s="13">
        <f>F42/F43</f>
        <v>0.1</v>
      </c>
      <c r="G45" s="14">
        <f>G42/G43</f>
        <v>0.1</v>
      </c>
      <c r="H45" s="14"/>
      <c r="I45" s="14"/>
      <c r="J45" s="14"/>
      <c r="K45" s="14">
        <f>K42/K43</f>
        <v>1</v>
      </c>
    </row>
    <row r="46" spans="2:11">
      <c r="C46" s="31"/>
      <c r="D46" s="31"/>
    </row>
    <row r="47" spans="2:11">
      <c r="C47" s="7"/>
      <c r="D47" s="7"/>
    </row>
    <row r="48" spans="2:11">
      <c r="E48" s="32"/>
      <c r="F48" s="32"/>
      <c r="G48" s="32"/>
      <c r="H48" s="32"/>
      <c r="I48" s="7"/>
      <c r="J48" s="7"/>
    </row>
    <row r="49" spans="5:10">
      <c r="E49" s="30" t="s">
        <v>14</v>
      </c>
      <c r="F49" s="30"/>
      <c r="G49" s="30"/>
      <c r="H49" s="30"/>
      <c r="I49" s="10"/>
      <c r="J49" s="10"/>
    </row>
  </sheetData>
  <mergeCells count="12">
    <mergeCell ref="C41:D41"/>
    <mergeCell ref="B2:H2"/>
    <mergeCell ref="C3:H3"/>
    <mergeCell ref="E4:F4"/>
    <mergeCell ref="K4:L4"/>
    <mergeCell ref="E49:H49"/>
    <mergeCell ref="C42:D42"/>
    <mergeCell ref="C43:D43"/>
    <mergeCell ref="C44:D44"/>
    <mergeCell ref="C45:D45"/>
    <mergeCell ref="C46:D46"/>
    <mergeCell ref="E48:H48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4114-28FD-4697-BA54-00ADDBA5A342}">
  <dimension ref="B2:L46"/>
  <sheetViews>
    <sheetView topLeftCell="C15" zoomScale="125" zoomScaleNormal="125" zoomScalePageLayoutView="125" workbookViewId="0">
      <selection activeCell="N30" sqref="N3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4" t="s">
        <v>8</v>
      </c>
      <c r="C2" s="34"/>
      <c r="D2" s="34"/>
      <c r="E2" s="34"/>
      <c r="F2" s="34"/>
      <c r="G2" s="34"/>
      <c r="H2" s="34"/>
      <c r="I2" s="21"/>
      <c r="J2" s="21"/>
      <c r="K2" s="1"/>
      <c r="L2" s="1"/>
    </row>
    <row r="3" spans="2:12">
      <c r="C3" s="35" t="s">
        <v>7</v>
      </c>
      <c r="D3" s="35"/>
      <c r="E3" s="35"/>
      <c r="F3" s="35"/>
      <c r="G3" s="35"/>
      <c r="H3" s="35"/>
      <c r="I3" s="10"/>
      <c r="J3" s="10"/>
      <c r="K3" s="7"/>
      <c r="L3" s="7"/>
    </row>
    <row r="4" spans="2:12">
      <c r="C4" t="s">
        <v>0</v>
      </c>
      <c r="D4" s="17" t="s">
        <v>91</v>
      </c>
      <c r="E4" s="36" t="s">
        <v>92</v>
      </c>
      <c r="F4" s="36"/>
      <c r="K4" s="37">
        <v>45723</v>
      </c>
      <c r="L4" s="37"/>
    </row>
    <row r="5" spans="2:12" ht="6.75" customHeight="1">
      <c r="D5" s="3"/>
    </row>
    <row r="6" spans="2:12">
      <c r="C6" t="s">
        <v>2</v>
      </c>
      <c r="D6" s="18" t="s">
        <v>94</v>
      </c>
      <c r="E6" s="7"/>
      <c r="F6" s="22" t="s">
        <v>93</v>
      </c>
      <c r="G6" s="22"/>
      <c r="H6" s="22"/>
      <c r="I6" s="23"/>
      <c r="J6" s="23"/>
    </row>
    <row r="7" spans="2:12" ht="11.25" customHeight="1"/>
    <row r="8" spans="2:12">
      <c r="B8" s="2" t="s">
        <v>3</v>
      </c>
      <c r="C8" s="2" t="s">
        <v>5</v>
      </c>
      <c r="D8" s="9" t="s">
        <v>4</v>
      </c>
      <c r="E8" s="9" t="s">
        <v>6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5" t="s">
        <v>15</v>
      </c>
    </row>
    <row r="9" spans="2:12">
      <c r="B9" s="8">
        <v>1</v>
      </c>
      <c r="C9" s="24" t="s">
        <v>148</v>
      </c>
      <c r="D9" s="24" t="s">
        <v>149</v>
      </c>
      <c r="E9" s="9">
        <v>0</v>
      </c>
      <c r="F9" s="9">
        <v>0</v>
      </c>
      <c r="G9" s="9">
        <v>0</v>
      </c>
      <c r="H9" s="9"/>
      <c r="I9" s="9"/>
      <c r="J9" s="9"/>
      <c r="K9" s="6">
        <f>SUM(E9:H9)/6</f>
        <v>0</v>
      </c>
    </row>
    <row r="10" spans="2:12">
      <c r="B10" s="8">
        <v>2</v>
      </c>
      <c r="C10" s="24" t="s">
        <v>150</v>
      </c>
      <c r="D10" s="24" t="s">
        <v>151</v>
      </c>
      <c r="E10" s="9">
        <v>80</v>
      </c>
      <c r="F10" s="9">
        <v>80</v>
      </c>
      <c r="G10" s="9">
        <v>80</v>
      </c>
      <c r="H10" s="9"/>
      <c r="I10" s="9"/>
      <c r="J10" s="9"/>
      <c r="K10" s="6">
        <f t="shared" ref="K10:K37" si="0">SUM(E10:H10)/6</f>
        <v>40</v>
      </c>
    </row>
    <row r="11" spans="2:12">
      <c r="B11" s="8">
        <v>3</v>
      </c>
      <c r="C11" s="24" t="s">
        <v>152</v>
      </c>
      <c r="D11" s="24" t="s">
        <v>153</v>
      </c>
      <c r="E11" s="9">
        <v>80</v>
      </c>
      <c r="F11" s="9">
        <v>80</v>
      </c>
      <c r="G11" s="9">
        <v>80</v>
      </c>
      <c r="H11" s="9"/>
      <c r="I11" s="9"/>
      <c r="J11" s="9"/>
      <c r="K11" s="6">
        <f t="shared" si="0"/>
        <v>40</v>
      </c>
    </row>
    <row r="12" spans="2:12">
      <c r="B12" s="8">
        <v>4</v>
      </c>
      <c r="C12" s="24" t="s">
        <v>154</v>
      </c>
      <c r="D12" s="24" t="s">
        <v>155</v>
      </c>
      <c r="E12" s="9">
        <v>80</v>
      </c>
      <c r="F12" s="9">
        <v>70</v>
      </c>
      <c r="G12" s="9">
        <v>75</v>
      </c>
      <c r="H12" s="9"/>
      <c r="I12" s="9"/>
      <c r="J12" s="9"/>
      <c r="K12" s="6">
        <f t="shared" si="0"/>
        <v>37.5</v>
      </c>
    </row>
    <row r="13" spans="2:12">
      <c r="B13" s="8">
        <v>5</v>
      </c>
      <c r="C13" s="24" t="s">
        <v>156</v>
      </c>
      <c r="D13" s="24" t="s">
        <v>157</v>
      </c>
      <c r="E13" s="9">
        <v>95</v>
      </c>
      <c r="F13" s="9">
        <v>95</v>
      </c>
      <c r="G13" s="9">
        <v>95</v>
      </c>
      <c r="H13" s="9"/>
      <c r="I13" s="9"/>
      <c r="J13" s="9"/>
      <c r="K13" s="6">
        <f t="shared" si="0"/>
        <v>47.5</v>
      </c>
    </row>
    <row r="14" spans="2:12">
      <c r="B14" s="8">
        <v>6</v>
      </c>
      <c r="C14" s="24" t="s">
        <v>158</v>
      </c>
      <c r="D14" s="24" t="s">
        <v>159</v>
      </c>
      <c r="E14" s="9">
        <v>85</v>
      </c>
      <c r="F14" s="9">
        <v>80</v>
      </c>
      <c r="G14" s="9">
        <v>80</v>
      </c>
      <c r="H14" s="9"/>
      <c r="I14" s="9"/>
      <c r="J14" s="9"/>
      <c r="K14" s="6">
        <f t="shared" si="0"/>
        <v>40.833333333333336</v>
      </c>
    </row>
    <row r="15" spans="2:12">
      <c r="B15" s="8">
        <v>7</v>
      </c>
      <c r="C15" s="24" t="s">
        <v>160</v>
      </c>
      <c r="D15" s="24" t="s">
        <v>161</v>
      </c>
      <c r="E15" s="9">
        <v>80</v>
      </c>
      <c r="F15" s="9">
        <v>80</v>
      </c>
      <c r="G15" s="9">
        <v>80</v>
      </c>
      <c r="H15" s="9"/>
      <c r="I15" s="9"/>
      <c r="J15" s="9"/>
      <c r="K15" s="6">
        <f t="shared" si="0"/>
        <v>40</v>
      </c>
    </row>
    <row r="16" spans="2:12">
      <c r="B16" s="8">
        <v>8</v>
      </c>
      <c r="C16" s="24" t="s">
        <v>162</v>
      </c>
      <c r="D16" s="24" t="s">
        <v>163</v>
      </c>
      <c r="E16" s="9">
        <v>75</v>
      </c>
      <c r="F16" s="9">
        <v>75</v>
      </c>
      <c r="G16" s="9">
        <v>80</v>
      </c>
      <c r="H16" s="9"/>
      <c r="I16" s="9"/>
      <c r="J16" s="9"/>
      <c r="K16" s="6">
        <f t="shared" si="0"/>
        <v>38.333333333333336</v>
      </c>
    </row>
    <row r="17" spans="2:11">
      <c r="B17" s="8">
        <v>9</v>
      </c>
      <c r="C17" s="24" t="s">
        <v>164</v>
      </c>
      <c r="D17" s="24" t="s">
        <v>165</v>
      </c>
      <c r="E17" s="9">
        <v>75</v>
      </c>
      <c r="F17" s="9">
        <v>75</v>
      </c>
      <c r="G17" s="9">
        <v>75</v>
      </c>
      <c r="H17" s="9"/>
      <c r="I17" s="9"/>
      <c r="J17" s="9"/>
      <c r="K17" s="6">
        <f t="shared" si="0"/>
        <v>37.5</v>
      </c>
    </row>
    <row r="18" spans="2:11">
      <c r="B18" s="8">
        <v>10</v>
      </c>
      <c r="C18" s="24" t="s">
        <v>166</v>
      </c>
      <c r="D18" s="24" t="s">
        <v>167</v>
      </c>
      <c r="E18" s="9">
        <v>80</v>
      </c>
      <c r="F18" s="9">
        <v>80</v>
      </c>
      <c r="G18" s="9">
        <v>80</v>
      </c>
      <c r="H18" s="9"/>
      <c r="I18" s="9"/>
      <c r="J18" s="9"/>
      <c r="K18" s="6">
        <f t="shared" si="0"/>
        <v>40</v>
      </c>
    </row>
    <row r="19" spans="2:11">
      <c r="B19" s="8">
        <v>11</v>
      </c>
      <c r="C19" s="24" t="s">
        <v>168</v>
      </c>
      <c r="D19" s="24" t="s">
        <v>169</v>
      </c>
      <c r="E19" s="9">
        <v>0</v>
      </c>
      <c r="F19" s="9">
        <v>0</v>
      </c>
      <c r="G19" s="9">
        <v>0</v>
      </c>
      <c r="H19" s="9"/>
      <c r="I19" s="9"/>
      <c r="J19" s="9"/>
      <c r="K19" s="6">
        <f t="shared" si="0"/>
        <v>0</v>
      </c>
    </row>
    <row r="20" spans="2:11">
      <c r="B20" s="8">
        <v>12</v>
      </c>
      <c r="C20" s="24" t="s">
        <v>170</v>
      </c>
      <c r="D20" s="24" t="s">
        <v>171</v>
      </c>
      <c r="E20" s="9">
        <v>80</v>
      </c>
      <c r="F20" s="9">
        <v>80</v>
      </c>
      <c r="G20" s="9">
        <v>80</v>
      </c>
      <c r="H20" s="9"/>
      <c r="I20" s="9"/>
      <c r="J20" s="9"/>
      <c r="K20" s="6">
        <f t="shared" si="0"/>
        <v>40</v>
      </c>
    </row>
    <row r="21" spans="2:11">
      <c r="B21" s="8">
        <v>13</v>
      </c>
      <c r="C21" s="24" t="s">
        <v>172</v>
      </c>
      <c r="D21" s="24" t="s">
        <v>173</v>
      </c>
      <c r="E21" s="9">
        <v>75</v>
      </c>
      <c r="F21" s="9">
        <v>75</v>
      </c>
      <c r="G21" s="9">
        <v>75</v>
      </c>
      <c r="H21" s="9"/>
      <c r="I21" s="9"/>
      <c r="J21" s="9"/>
      <c r="K21" s="6">
        <f t="shared" si="0"/>
        <v>37.5</v>
      </c>
    </row>
    <row r="22" spans="2:11">
      <c r="B22" s="8">
        <v>14</v>
      </c>
      <c r="C22" s="26" t="s">
        <v>178</v>
      </c>
      <c r="D22" s="26" t="s">
        <v>179</v>
      </c>
      <c r="E22" s="9">
        <v>80</v>
      </c>
      <c r="F22" s="9">
        <v>75</v>
      </c>
      <c r="G22" s="9">
        <v>75</v>
      </c>
      <c r="H22" s="9"/>
      <c r="I22" s="9"/>
      <c r="J22" s="9"/>
      <c r="K22" s="6">
        <f t="shared" si="0"/>
        <v>38.333333333333336</v>
      </c>
    </row>
    <row r="23" spans="2:11">
      <c r="B23" s="8">
        <v>15</v>
      </c>
      <c r="C23" s="26" t="s">
        <v>174</v>
      </c>
      <c r="D23" s="26" t="s">
        <v>175</v>
      </c>
      <c r="E23" s="9">
        <v>80</v>
      </c>
      <c r="F23" s="9">
        <v>80</v>
      </c>
      <c r="G23" s="9">
        <v>80</v>
      </c>
      <c r="H23" s="9"/>
      <c r="I23" s="9"/>
      <c r="J23" s="9"/>
      <c r="K23" s="6">
        <f t="shared" si="0"/>
        <v>40</v>
      </c>
    </row>
    <row r="24" spans="2:11">
      <c r="B24" s="8">
        <v>16</v>
      </c>
      <c r="C24" s="29" t="s">
        <v>101</v>
      </c>
      <c r="D24" s="29" t="s">
        <v>102</v>
      </c>
      <c r="E24" s="9">
        <v>70</v>
      </c>
      <c r="F24" s="9">
        <v>80</v>
      </c>
      <c r="G24" s="9">
        <v>80</v>
      </c>
      <c r="H24" s="9"/>
      <c r="I24" s="9"/>
      <c r="J24" s="9"/>
      <c r="K24" s="6">
        <f t="shared" si="0"/>
        <v>38.333333333333336</v>
      </c>
    </row>
    <row r="25" spans="2:11">
      <c r="B25" s="8">
        <v>17</v>
      </c>
      <c r="C25" s="29" t="s">
        <v>176</v>
      </c>
      <c r="D25" s="29" t="s">
        <v>177</v>
      </c>
      <c r="E25" s="9">
        <v>0</v>
      </c>
      <c r="F25" s="9">
        <v>0</v>
      </c>
      <c r="G25" s="9">
        <v>0</v>
      </c>
      <c r="H25" s="9"/>
      <c r="I25" s="9"/>
      <c r="J25" s="9"/>
      <c r="K25" s="6">
        <f t="shared" si="0"/>
        <v>0</v>
      </c>
    </row>
    <row r="26" spans="2:11">
      <c r="B26" s="8">
        <v>18</v>
      </c>
      <c r="C26" s="8"/>
      <c r="D26" s="8"/>
      <c r="E26" s="9"/>
      <c r="F26" s="9"/>
      <c r="G26" s="9"/>
      <c r="H26" s="9"/>
      <c r="I26" s="9"/>
      <c r="J26" s="9"/>
      <c r="K26" s="6">
        <f t="shared" si="0"/>
        <v>0</v>
      </c>
    </row>
    <row r="27" spans="2:11">
      <c r="B27" s="8">
        <v>19</v>
      </c>
      <c r="C27" s="8"/>
      <c r="D27" s="8"/>
      <c r="E27" s="9"/>
      <c r="F27" s="9"/>
      <c r="G27" s="9"/>
      <c r="H27" s="9"/>
      <c r="I27" s="9"/>
      <c r="J27" s="9"/>
      <c r="K27" s="6">
        <f t="shared" si="0"/>
        <v>0</v>
      </c>
    </row>
    <row r="28" spans="2:11">
      <c r="B28" s="8">
        <v>20</v>
      </c>
      <c r="C28" s="8"/>
      <c r="D28" s="8"/>
      <c r="E28" s="9"/>
      <c r="F28" s="9"/>
      <c r="G28" s="9"/>
      <c r="H28" s="9"/>
      <c r="I28" s="9"/>
      <c r="J28" s="9"/>
      <c r="K28" s="6">
        <f t="shared" si="0"/>
        <v>0</v>
      </c>
    </row>
    <row r="29" spans="2:11">
      <c r="B29" s="8">
        <v>21</v>
      </c>
      <c r="C29" s="4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4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4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2"/>
      <c r="D37" s="16"/>
      <c r="E37" s="2"/>
      <c r="F37" s="2"/>
      <c r="G37" s="2"/>
      <c r="H37" s="2"/>
      <c r="I37" s="2"/>
      <c r="J37" s="2"/>
      <c r="K37" s="6">
        <f t="shared" si="0"/>
        <v>0</v>
      </c>
    </row>
    <row r="38" spans="2:11">
      <c r="C38" s="33"/>
      <c r="D38" s="33"/>
      <c r="E38" s="11">
        <f>COUNTIF(E9:E37,"&gt;=70")</f>
        <v>14</v>
      </c>
      <c r="F38" s="11">
        <f>COUNTIF(F9:F37,"&gt;=70")</f>
        <v>14</v>
      </c>
      <c r="G38" s="11">
        <f>COUNTIF(G9:G37,"&gt;=70")</f>
        <v>14</v>
      </c>
      <c r="H38" s="11">
        <f>COUNTIF(H9:H37,"&gt;=70")</f>
        <v>0</v>
      </c>
      <c r="I38" s="11"/>
      <c r="J38" s="11"/>
      <c r="K38" s="15">
        <f>COUNTIF(K9:K32,"&gt;=70")</f>
        <v>0</v>
      </c>
    </row>
    <row r="39" spans="2:11">
      <c r="C39" s="31"/>
      <c r="D39" s="31"/>
      <c r="E39" s="12">
        <f>COUNTIF(E9:E37,"&lt;70")</f>
        <v>3</v>
      </c>
      <c r="F39" s="12">
        <f>COUNTIF(F9:F37,"&lt;70")</f>
        <v>3</v>
      </c>
      <c r="G39" s="12">
        <f>COUNTIF(G9:G37,"&lt;70")</f>
        <v>3</v>
      </c>
      <c r="H39" s="12"/>
      <c r="I39" s="12"/>
      <c r="J39" s="12"/>
      <c r="K39" s="12">
        <f>COUNTIF(K9:K37,"&lt;70")</f>
        <v>29</v>
      </c>
    </row>
    <row r="40" spans="2:11">
      <c r="C40" s="31"/>
      <c r="D40" s="31"/>
      <c r="E40" s="12">
        <f>COUNT(E9:E37)</f>
        <v>17</v>
      </c>
      <c r="F40" s="12">
        <f>COUNT(F9:F37)</f>
        <v>17</v>
      </c>
      <c r="G40" s="12">
        <f>COUNT(G9:G37)</f>
        <v>17</v>
      </c>
      <c r="H40" s="12"/>
      <c r="I40" s="12"/>
      <c r="J40" s="12"/>
      <c r="K40" s="12">
        <f>COUNT(K9:K37)</f>
        <v>29</v>
      </c>
    </row>
    <row r="41" spans="2:11">
      <c r="C41" s="31"/>
      <c r="D41" s="31"/>
      <c r="E41" s="13">
        <f>E38/E40</f>
        <v>0.82352941176470584</v>
      </c>
      <c r="F41" s="14">
        <f>F38/F40</f>
        <v>0.82352941176470584</v>
      </c>
      <c r="G41" s="14">
        <f>G38/G40</f>
        <v>0.82352941176470584</v>
      </c>
      <c r="H41" s="14"/>
      <c r="I41" s="14"/>
      <c r="J41" s="14"/>
      <c r="K41" s="14">
        <f>K38/K40</f>
        <v>0</v>
      </c>
    </row>
    <row r="42" spans="2:11">
      <c r="C42" s="31"/>
      <c r="D42" s="31"/>
      <c r="E42" s="13">
        <f>E39/E40</f>
        <v>0.17647058823529413</v>
      </c>
      <c r="F42" s="13">
        <f>F39/F40</f>
        <v>0.17647058823529413</v>
      </c>
      <c r="G42" s="14">
        <f>G39/G40</f>
        <v>0.17647058823529413</v>
      </c>
      <c r="H42" s="14"/>
      <c r="I42" s="14"/>
      <c r="J42" s="14"/>
      <c r="K42" s="14">
        <f>K39/K40</f>
        <v>1</v>
      </c>
    </row>
    <row r="43" spans="2:11">
      <c r="C43" s="31"/>
      <c r="D43" s="31"/>
    </row>
    <row r="44" spans="2:11">
      <c r="C44" s="7"/>
      <c r="D44" s="7"/>
    </row>
    <row r="45" spans="2:11">
      <c r="E45" s="32"/>
      <c r="F45" s="32"/>
      <c r="G45" s="32"/>
      <c r="H45" s="32"/>
      <c r="I45" s="7"/>
      <c r="J45" s="7"/>
    </row>
    <row r="46" spans="2:11">
      <c r="E46" s="30" t="s">
        <v>14</v>
      </c>
      <c r="F46" s="30"/>
      <c r="G46" s="30"/>
      <c r="H46" s="30"/>
      <c r="I46" s="10"/>
      <c r="J46" s="10"/>
    </row>
  </sheetData>
  <mergeCells count="12">
    <mergeCell ref="E46:H46"/>
    <mergeCell ref="B2:H2"/>
    <mergeCell ref="C3:H3"/>
    <mergeCell ref="E4:F4"/>
    <mergeCell ref="K4:L4"/>
    <mergeCell ref="C38:D38"/>
    <mergeCell ref="C39:D39"/>
    <mergeCell ref="C40:D40"/>
    <mergeCell ref="C41:D41"/>
    <mergeCell ref="C42:D42"/>
    <mergeCell ref="C43:D43"/>
    <mergeCell ref="E45:H45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PEyAD-A</vt:lpstr>
      <vt:lpstr>PEyAD-B</vt:lpstr>
      <vt:lpstr>PyE-A</vt:lpstr>
      <vt:lpstr>PyE-B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2025-04-05T03:56:01Z</dcterms:modified>
</cp:coreProperties>
</file>