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"/>
    </mc:Choice>
  </mc:AlternateContent>
  <bookViews>
    <workbookView xWindow="0" yWindow="0" windowWidth="19200" windowHeight="635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D14" i="25" l="1"/>
  <c r="C14" i="25"/>
  <c r="A14" i="25"/>
  <c r="N14" i="23" l="1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E14" i="23"/>
  <c r="I14" i="23" s="1"/>
  <c r="D14" i="23"/>
  <c r="C14" i="23"/>
  <c r="A14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L14" i="23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<sst xmlns="http://schemas.openxmlformats.org/spreadsheetml/2006/main" count="177" uniqueCount="48">
  <si>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</si>
  <si>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</si>
  <si>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</si>
  <si>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</si>
  <si>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</si>
  <si>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</si>
  <si>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</si>
  <si>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</si>
  <si>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</si>
  <si>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</si>
  <si>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</si>
  <si>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</si>
  <si>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</si>
  <si>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</si>
  <si>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</si>
  <si>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</si>
  <si>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</si>
  <si>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</si>
  <si>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</si>
  <si>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</si>
  <si>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</si>
  <si>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</si>
  <si>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</si>
  <si>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</si>
  <si>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</si>
  <si>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</si>
  <si>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</si>
  <si>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</si>
  <si>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</si>
  <si>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</si>
  <si>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</si>
  <si>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</si>
  <si>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</si>
  <si>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</si>
  <si>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</si>
  <si>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JUAN TOMAS RODRIGUEZ MONTERO</t>
  </si>
  <si>
    <t xml:space="preserve">BASICAS </t>
  </si>
  <si>
    <t xml:space="preserve">DEPARTAMENTO DE </t>
  </si>
  <si>
    <t xml:space="preserve">TONATIUH SOSME SANCHEZ </t>
  </si>
  <si>
    <t xml:space="preserve">ADMINISTRACION DE LA CALIDAD </t>
  </si>
  <si>
    <t>FEBRERO-JUNIO 2025</t>
  </si>
  <si>
    <t>INVESTIGACION DE OPERACIONES I</t>
  </si>
  <si>
    <t xml:space="preserve">ESTADISTICA PARA LA ADMINISTRACION I </t>
  </si>
  <si>
    <t>407-B</t>
  </si>
  <si>
    <t>205-B</t>
  </si>
  <si>
    <t>605-B</t>
  </si>
  <si>
    <t>IGEM</t>
  </si>
  <si>
    <t>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</si>
</sst>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A8" zoomScale="106" zoomScaleNormal="106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2.269531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37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>
        <v>1</v>
      </c>
      <c r="C8" s="34"/>
      <c r="D8" s="14" t="s">
        <v>4</v>
      </c>
      <c r="E8" s="5">
        <v>3</v>
      </c>
      <c r="G8" s="4" t="s">
        <v>5</v>
      </c>
      <c r="H8" s="5">
        <v>3</v>
      </c>
      <c r="I8" s="33" t="s">
        <v>6</v>
      </c>
      <c r="J8" s="33"/>
      <c r="K8" s="33"/>
      <c r="L8" s="34" t="s">
        <v>40</v>
      </c>
      <c r="M8" s="34"/>
      <c r="N8" s="34"/>
    </row>
    <row r="10" spans="1:14" ht="13" x14ac:dyDescent="0.3">
      <c r="A10" s="4" t="s">
        <v>7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41</v>
      </c>
      <c r="B14" s="9">
        <v>1</v>
      </c>
      <c r="C14" s="9" t="s">
        <v>43</v>
      </c>
      <c r="D14" s="9" t="s">
        <v>46</v>
      </c>
      <c r="E14" s="9">
        <v>20</v>
      </c>
      <c r="F14" s="9">
        <v>13</v>
      </c>
      <c r="G14" s="9"/>
      <c r="H14" s="10">
        <v>0.65</v>
      </c>
      <c r="I14" s="9">
        <v>7</v>
      </c>
      <c r="J14" s="10">
        <v>0.35</v>
      </c>
      <c r="K14" s="9"/>
      <c r="L14" s="10"/>
      <c r="M14" s="9">
        <v>58</v>
      </c>
      <c r="N14" s="15">
        <v>0.65</v>
      </c>
    </row>
    <row r="15" spans="1:14" s="11" customFormat="1" x14ac:dyDescent="0.25">
      <c r="A15" s="9" t="s">
        <v>42</v>
      </c>
      <c r="B15" s="9">
        <v>1</v>
      </c>
      <c r="C15" s="9" t="s">
        <v>44</v>
      </c>
      <c r="D15" s="9" t="s">
        <v>47</v>
      </c>
      <c r="E15" s="9">
        <v>36</v>
      </c>
      <c r="F15" s="9">
        <v>29</v>
      </c>
      <c r="G15" s="9"/>
      <c r="H15" s="10">
        <v>0.8</v>
      </c>
      <c r="I15" s="9">
        <v>7</v>
      </c>
      <c r="J15" s="10">
        <v>0.2</v>
      </c>
      <c r="K15" s="9"/>
      <c r="L15" s="10"/>
      <c r="M15" s="9">
        <v>78</v>
      </c>
      <c r="N15" s="15">
        <v>0.8</v>
      </c>
    </row>
    <row r="16" spans="1:14" s="11" customFormat="1" x14ac:dyDescent="0.25">
      <c r="A16" s="21" t="s">
        <v>39</v>
      </c>
      <c r="B16" s="9">
        <v>1</v>
      </c>
      <c r="C16" s="9" t="s">
        <v>45</v>
      </c>
      <c r="D16" s="9" t="s">
        <v>47</v>
      </c>
      <c r="E16" s="9">
        <v>28</v>
      </c>
      <c r="F16" s="9">
        <v>25</v>
      </c>
      <c r="G16" s="9"/>
      <c r="H16" s="10">
        <v>0.89</v>
      </c>
      <c r="I16" s="9">
        <v>3</v>
      </c>
      <c r="J16" s="10">
        <v>0.11</v>
      </c>
      <c r="K16" s="9"/>
      <c r="L16" s="10"/>
      <c r="M16" s="9">
        <v>74</v>
      </c>
      <c r="N16" s="15">
        <v>0.85</v>
      </c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84</v>
      </c>
      <c r="F25" s="17">
        <f>SUM(F14:F24)</f>
        <v>67</v>
      </c>
      <c r="G25" s="17">
        <f>SUM(G14:G24)</f>
        <v>0</v>
      </c>
      <c r="H25" s="18"/>
      <c r="I25" s="17">
        <f t="shared" ref="I25" si="0">(E25-SUM(F25:G25))-K25</f>
        <v>17</v>
      </c>
      <c r="J25" s="18"/>
      <c r="K25" s="17">
        <f>SUM(K14:K24)</f>
        <v>0</v>
      </c>
      <c r="L25" s="18">
        <f>K25/E25</f>
        <v>0</v>
      </c>
      <c r="M25" s="17">
        <f>AVERAGE(M14:M24)</f>
        <v>70</v>
      </c>
      <c r="N25" s="19">
        <f>AVERAGE(N14:N24)</f>
        <v>0.76666666666666672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35</v>
      </c>
      <c r="C34" s="40"/>
      <c r="D34" s="40"/>
      <c r="E34" s="13"/>
      <c r="F34" s="13"/>
      <c r="G34" s="40" t="s">
        <v>38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5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INVESTIGACION DE OPERACIONES I</v>
      </c>
      <c r="B14" s="9" t="s">
        <v>29</v>
      </c>
      <c r="C14" s="9" t="str">
        <f>'1'!C14</f>
        <v>407-B</v>
      </c>
      <c r="D14" s="9" t="str">
        <f>'1'!D14</f>
        <v>IGEM</v>
      </c>
      <c r="E14" s="9">
        <f>'1'!E14</f>
        <v>20</v>
      </c>
      <c r="F14" s="9">
        <v>19</v>
      </c>
      <c r="G14" s="9"/>
      <c r="H14" s="10"/>
      <c r="I14" s="9">
        <v>1</v>
      </c>
      <c r="J14" s="10"/>
      <c r="K14" s="9"/>
      <c r="L14" s="10"/>
      <c r="M14" s="9">
        <v>87</v>
      </c>
      <c r="N14" s="15">
        <v>0.05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20</v>
      </c>
      <c r="F25" s="17">
        <f>SUM(F14:F24)</f>
        <v>19</v>
      </c>
      <c r="G25" s="17">
        <f>SUM(G14:G24)</f>
        <v>0</v>
      </c>
      <c r="H25" s="18"/>
      <c r="I25" s="17">
        <f t="shared" ref="I25" si="0">(E25-SUM(F25:G25))-K25</f>
        <v>1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INVESTIGACION DE OPERACIONES I</v>
      </c>
      <c r="B14" s="9" t="s">
        <v>29</v>
      </c>
      <c r="C14" s="9" t="str">
        <f>'1'!C14</f>
        <v>407-B</v>
      </c>
      <c r="D14" s="9" t="str">
        <f>'1'!D14</f>
        <v>IGEM</v>
      </c>
      <c r="E14" s="9">
        <f>'1'!E14</f>
        <v>20</v>
      </c>
      <c r="F14" s="9">
        <v>16</v>
      </c>
      <c r="G14" s="9"/>
      <c r="H14" s="10"/>
      <c r="I14" s="9">
        <f t="shared" ref="I14:I25" si="0">(E14-SUM(F14:G14))-K14</f>
        <v>4</v>
      </c>
      <c r="J14" s="10"/>
      <c r="K14" s="9">
        <v>0</v>
      </c>
      <c r="L14" s="10">
        <f t="shared" ref="L14:L25" si="1">K14/E14</f>
        <v>0</v>
      </c>
      <c r="M14" s="9">
        <v>76</v>
      </c>
      <c r="N14" s="15">
        <f>8/F14</f>
        <v>0.5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20</v>
      </c>
      <c r="F25" s="17">
        <f>SUM(F14:F24)</f>
        <v>16</v>
      </c>
      <c r="G25" s="17">
        <f>SUM(G14:G24)</f>
        <v>0</v>
      </c>
      <c r="H25" s="18"/>
      <c r="I25" s="17">
        <f t="shared" si="0"/>
        <v>4</v>
      </c>
      <c r="J25" s="18"/>
      <c r="K25" s="17">
        <f>SUM(K14:K24)</f>
        <v>0</v>
      </c>
      <c r="L25" s="18">
        <f t="shared" si="1"/>
        <v>0</v>
      </c>
      <c r="M25" s="17">
        <f>AVERAGE(M14:M24)</f>
        <v>76</v>
      </c>
      <c r="N25" s="19">
        <f>AVERAGE(N14:N24)</f>
        <v>0.5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tr">
        <f>'1'!E6:H6</f>
        <v xml:space="preserve">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3" t="s">
        <v>6</v>
      </c>
      <c r="J8" s="33"/>
      <c r="K8" s="33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INVESTIGACION DE OPERACIONES I</v>
      </c>
      <c r="B14" s="9" t="s">
        <v>30</v>
      </c>
      <c r="C14" s="9" t="str">
        <f>'1'!C14</f>
        <v>407-B</v>
      </c>
      <c r="D14" s="9" t="str">
        <f>'1'!D14</f>
        <v>IGEM</v>
      </c>
      <c r="E14" s="9">
        <f>'1'!E14</f>
        <v>20</v>
      </c>
      <c r="F14" s="9">
        <v>15</v>
      </c>
      <c r="G14" s="9"/>
      <c r="H14" s="10"/>
      <c r="I14" s="9">
        <f t="shared" ref="I14:I25" si="0">(E14-SUM(F14:G14))-K14</f>
        <v>5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20</v>
      </c>
      <c r="F25" s="17">
        <f>SUM(F14:F24)</f>
        <v>15</v>
      </c>
      <c r="G25" s="17">
        <f>SUM(G14:G24)</f>
        <v>0</v>
      </c>
      <c r="H25" s="18"/>
      <c r="I25" s="17">
        <f t="shared" si="0"/>
        <v>5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1</v>
      </c>
      <c r="C8" s="34"/>
      <c r="D8" s="14" t="s">
        <v>4</v>
      </c>
      <c r="E8" s="20">
        <v>5</v>
      </c>
      <c r="F8"/>
      <c r="G8" s="4" t="s">
        <v>5</v>
      </c>
      <c r="H8" s="20">
        <v>4</v>
      </c>
      <c r="I8" s="33" t="s">
        <v>6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ht="13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tr">
        <f>'1'!A14</f>
        <v>INVESTIGACION DE OPERACIONES I</v>
      </c>
      <c r="B14" s="9" t="s">
        <v>30</v>
      </c>
      <c r="C14" s="9" t="str">
        <f>'1'!C14</f>
        <v>407-B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ht="13" x14ac:dyDescent="0.3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34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 01</cp:lastModifiedBy>
  <cp:revision/>
  <cp:lastPrinted>2023-01-10T03:58:14Z</cp:lastPrinted>
  <dcterms:created xsi:type="dcterms:W3CDTF">2021-11-22T14:45:25Z</dcterms:created>
  <dcterms:modified xsi:type="dcterms:W3CDTF">2025-03-04T20:30:03Z</dcterms:modified>
  <cp:category/>
  <cp:contentStatus/>
</cp:coreProperties>
</file>