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FEBRERO-JUNIO25\REPORTES\"/>
    </mc:Choice>
  </mc:AlternateContent>
  <bookViews>
    <workbookView xWindow="0" yWindow="0" windowWidth="19200" windowHeight="635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'1'!$A$1:$N$34</definedName>
    <definedName name="_xlnm.Print_Area" localSheetId="1">'2'!$A$1:$N$34</definedName>
    <definedName name="_xlnm.Print_Area" localSheetId="2">'3'!$A$1:$N$36</definedName>
    <definedName name="_xlnm.Print_Area" localSheetId="3">'4'!$A$1:$N$31</definedName>
    <definedName name="_xlnm.Print_Area" localSheetId="4">Final!$A$1:$N$34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25" l="1"/>
  <c r="C14" i="25"/>
  <c r="A14" i="25"/>
  <c r="G31" i="24" l="1"/>
  <c r="G36" i="23"/>
  <c r="G34" i="22"/>
  <c r="E6" i="24"/>
  <c r="E6" i="23"/>
  <c r="E6" i="22"/>
  <c r="K25" i="22" l="1"/>
  <c r="M25" i="10"/>
  <c r="K25" i="10" l="1"/>
  <c r="N25" i="25" l="1"/>
  <c r="M25" i="25"/>
  <c r="K25" i="25"/>
  <c r="G25" i="25"/>
  <c r="F25" i="25"/>
  <c r="B34" i="25"/>
  <c r="N22" i="24"/>
  <c r="M22" i="24"/>
  <c r="K22" i="24"/>
  <c r="G22" i="24"/>
  <c r="F22" i="24"/>
  <c r="B10" i="24"/>
  <c r="B31" i="24" s="1"/>
  <c r="L8" i="24"/>
  <c r="H8" i="24"/>
  <c r="E8" i="24"/>
  <c r="M27" i="23"/>
  <c r="K27" i="23"/>
  <c r="G27" i="23"/>
  <c r="F27" i="23"/>
  <c r="B10" i="23"/>
  <c r="B36" i="23" s="1"/>
  <c r="L8" i="23"/>
  <c r="H8" i="23"/>
  <c r="E8" i="23"/>
  <c r="B10" i="22"/>
  <c r="B34" i="22" s="1"/>
  <c r="L8" i="22"/>
  <c r="H8" i="22"/>
  <c r="E8" i="22"/>
  <c r="G25" i="22"/>
  <c r="F25" i="22"/>
  <c r="N25" i="10"/>
  <c r="G25" i="10"/>
  <c r="F25" i="10"/>
  <c r="E25" i="10"/>
  <c r="L25" i="10" s="1"/>
  <c r="N27" i="23" l="1"/>
  <c r="E25" i="25"/>
  <c r="H25" i="25" s="1"/>
  <c r="E22" i="24"/>
  <c r="E27" i="23"/>
  <c r="E25" i="22"/>
  <c r="I25" i="10"/>
  <c r="I25" i="25" l="1"/>
  <c r="J25" i="25" s="1"/>
  <c r="L25" i="25"/>
  <c r="I22" i="24"/>
  <c r="L22" i="24"/>
  <c r="I27" i="23"/>
  <c r="L27" i="23"/>
  <c r="I25" i="22"/>
  <c r="L25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<sst xmlns="http://schemas.openxmlformats.org/spreadsheetml/2006/main" count="213" uniqueCount="48">
  <si>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</si>
  <si>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</si>
  <si>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</si>
  <si>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</si>
  <si>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</si>
  <si>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</si>
  <si>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</si>
  <si>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</si>
  <si>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</si>
  <si>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</si>
  <si>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</si>
  <si>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</si>
  <si>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</si>
  <si>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</si>
  <si>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</si>
  <si>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</si>
  <si>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</si>
  <si>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</si>
  <si>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</si>
  <si>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</si>
  <si>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</si>
  <si>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</si>
  <si>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</si>
  <si>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</si>
  <si>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</si>
  <si>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</si>
  <si>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</si>
  <si>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</si>
  <si>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</si>
  <si>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V</t>
  </si>
  <si>
    <t>CIENCIAS BASICAS</t>
  </si>
  <si>
    <t>FEBRERO-JULIO 2023</t>
  </si>
  <si>
    <t>ING. JUAN TOMAS RODRIGUEZ MONTERO</t>
  </si>
  <si>
    <t>ING. TONATIHU SOSME SANCHEZ</t>
  </si>
  <si>
    <t>JUAN TOMAS RODRIGUEZ MONTERO</t>
  </si>
  <si>
    <t xml:space="preserve">BASICAS </t>
  </si>
  <si>
    <t xml:space="preserve">DEPARTAMENTO DE </t>
  </si>
  <si>
    <t xml:space="preserve">TONATIUH SOSME SANCHEZ </t>
  </si>
  <si>
    <t xml:space="preserve">ADMINISTRACION DE LA CALIDAD </t>
  </si>
  <si>
    <t>FEBRERO-JUNIO 2025</t>
  </si>
  <si>
    <t>INVESTIGACION DE OPERACIONES I</t>
  </si>
  <si>
    <t xml:space="preserve">ESTADISTICA PARA LA ADMINISTRACION I </t>
  </si>
  <si>
    <t>407-B</t>
  </si>
  <si>
    <t>205-B</t>
  </si>
  <si>
    <t>605-B</t>
  </si>
  <si>
    <t>IGEM</t>
  </si>
  <si>
    <t>LAD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</si>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</sst>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895E8ED8-D8B5-4BE2-A298-2D7AE8F7D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89859</xdr:colOff>
      <xdr:row>30</xdr:row>
      <xdr:rowOff>92282</xdr:rowOff>
    </xdr:from>
    <xdr:to>
      <xdr:col>3</xdr:col>
      <xdr:colOff>745825</xdr:colOff>
      <xdr:row>30</xdr:row>
      <xdr:rowOff>726596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317" y="7487636"/>
          <a:ext cx="1473678" cy="634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4D8910C2-CF49-45AD-B241-76D55FE0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84C77A61-E2FE-45E8-9669-627B3E08D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EA9340CE-2F34-4AA1-87C6-6DB7E1E3A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1DDA1DFB-A50E-4672-BB6E-A616A7CB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8" zoomScale="106" zoomScaleNormal="106" zoomScaleSheetLayoutView="100" workbookViewId="0">
      <selection activeCell="A14" sqref="A14: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2.2695312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36</v>
      </c>
      <c r="B6" s="38"/>
      <c r="C6" s="38"/>
      <c r="D6" s="38"/>
      <c r="E6" s="39" t="s">
        <v>35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29">
        <v>1</v>
      </c>
      <c r="C8" s="29"/>
      <c r="D8" s="14" t="s">
        <v>4</v>
      </c>
      <c r="E8" s="5">
        <v>3</v>
      </c>
      <c r="G8" s="4" t="s">
        <v>5</v>
      </c>
      <c r="H8" s="5">
        <v>3</v>
      </c>
      <c r="I8" s="35" t="s">
        <v>6</v>
      </c>
      <c r="J8" s="35"/>
      <c r="K8" s="35"/>
      <c r="L8" s="29" t="s">
        <v>39</v>
      </c>
      <c r="M8" s="29"/>
      <c r="N8" s="29"/>
    </row>
    <row r="10" spans="1:14" ht="13" x14ac:dyDescent="0.3">
      <c r="A10" s="4" t="s">
        <v>7</v>
      </c>
      <c r="B10" s="29" t="s">
        <v>34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x14ac:dyDescent="0.25">
      <c r="A14" s="9" t="s">
        <v>40</v>
      </c>
      <c r="B14" s="9">
        <v>1</v>
      </c>
      <c r="C14" s="9" t="s">
        <v>42</v>
      </c>
      <c r="D14" s="9" t="s">
        <v>45</v>
      </c>
      <c r="E14" s="9">
        <v>20</v>
      </c>
      <c r="F14" s="9">
        <v>13</v>
      </c>
      <c r="G14" s="9"/>
      <c r="H14" s="10">
        <v>0.65</v>
      </c>
      <c r="I14" s="9">
        <v>7</v>
      </c>
      <c r="J14" s="10">
        <v>0.35</v>
      </c>
      <c r="K14" s="9"/>
      <c r="L14" s="10"/>
      <c r="M14" s="9">
        <v>58</v>
      </c>
      <c r="N14" s="15">
        <v>0.65</v>
      </c>
    </row>
    <row r="15" spans="1:14" s="11" customFormat="1" x14ac:dyDescent="0.25">
      <c r="A15" s="9" t="s">
        <v>41</v>
      </c>
      <c r="B15" s="9">
        <v>1</v>
      </c>
      <c r="C15" s="9" t="s">
        <v>43</v>
      </c>
      <c r="D15" s="9" t="s">
        <v>46</v>
      </c>
      <c r="E15" s="9">
        <v>36</v>
      </c>
      <c r="F15" s="9">
        <v>29</v>
      </c>
      <c r="G15" s="9"/>
      <c r="H15" s="10">
        <v>0.8</v>
      </c>
      <c r="I15" s="9">
        <v>7</v>
      </c>
      <c r="J15" s="10">
        <v>0.2</v>
      </c>
      <c r="K15" s="9"/>
      <c r="L15" s="10"/>
      <c r="M15" s="9">
        <v>78</v>
      </c>
      <c r="N15" s="15">
        <v>0.8</v>
      </c>
    </row>
    <row r="16" spans="1:14" s="11" customFormat="1" x14ac:dyDescent="0.25">
      <c r="A16" s="21" t="s">
        <v>38</v>
      </c>
      <c r="B16" s="9">
        <v>1</v>
      </c>
      <c r="C16" s="9" t="s">
        <v>44</v>
      </c>
      <c r="D16" s="9" t="s">
        <v>46</v>
      </c>
      <c r="E16" s="9">
        <v>28</v>
      </c>
      <c r="F16" s="9">
        <v>25</v>
      </c>
      <c r="G16" s="9"/>
      <c r="H16" s="10">
        <v>0.89</v>
      </c>
      <c r="I16" s="9">
        <v>3</v>
      </c>
      <c r="J16" s="10">
        <v>0.11</v>
      </c>
      <c r="K16" s="9"/>
      <c r="L16" s="10"/>
      <c r="M16" s="9">
        <v>74</v>
      </c>
      <c r="N16" s="15">
        <v>0.85</v>
      </c>
    </row>
    <row r="17" spans="1:14" s="11" customFormat="1" x14ac:dyDescent="0.25">
      <c r="A17" s="21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84</v>
      </c>
      <c r="F25" s="17">
        <f>SUM(F14:F24)</f>
        <v>67</v>
      </c>
      <c r="G25" s="17">
        <f>SUM(G14:G24)</f>
        <v>0</v>
      </c>
      <c r="H25" s="18"/>
      <c r="I25" s="17">
        <f t="shared" ref="I25" si="0">(E25-SUM(F25:G25))-K25</f>
        <v>17</v>
      </c>
      <c r="J25" s="18"/>
      <c r="K25" s="17">
        <f>SUM(K14:K24)</f>
        <v>0</v>
      </c>
      <c r="L25" s="18">
        <f>K25/E25</f>
        <v>0</v>
      </c>
      <c r="M25" s="17">
        <f>AVERAGE(M14:M24)</f>
        <v>70</v>
      </c>
      <c r="N25" s="19">
        <f>AVERAGE(N14:N24)</f>
        <v>0.76666666666666672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ht="13" x14ac:dyDescent="0.3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">
        <v>34</v>
      </c>
      <c r="C34" s="23"/>
      <c r="D34" s="23"/>
      <c r="E34" s="13"/>
      <c r="F34" s="13"/>
      <c r="G34" s="23" t="s">
        <v>37</v>
      </c>
      <c r="H34" s="23"/>
      <c r="I34" s="23"/>
      <c r="J34" s="23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7:N27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0:D30"/>
    <mergeCell ref="G30:J30"/>
    <mergeCell ref="B31:D31"/>
    <mergeCell ref="G31:J31"/>
    <mergeCell ref="A32:B32"/>
    <mergeCell ref="E32:H32"/>
    <mergeCell ref="B34:D34"/>
    <mergeCell ref="G34:J34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13" zoomScale="110" zoomScaleNormal="110" zoomScaleSheetLayoutView="100" workbookViewId="0">
      <selection activeCell="A14" sqref="A14: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tr">
        <f>'1'!E6:H6</f>
        <v xml:space="preserve">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2</v>
      </c>
      <c r="C8" s="29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2025</v>
      </c>
      <c r="M8" s="29"/>
      <c r="N8" s="29"/>
    </row>
    <row r="10" spans="1:14" ht="13" x14ac:dyDescent="0.3">
      <c r="A10" s="4" t="s">
        <v>7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40</v>
      </c>
      <c r="B14" s="9">
        <v>2</v>
      </c>
      <c r="C14" s="9" t="s">
        <v>42</v>
      </c>
      <c r="D14" s="9" t="s">
        <v>45</v>
      </c>
      <c r="E14" s="9">
        <v>20</v>
      </c>
      <c r="F14" s="9">
        <v>11</v>
      </c>
      <c r="G14" s="9"/>
      <c r="H14" s="10">
        <v>0.55000000000000004</v>
      </c>
      <c r="I14" s="9">
        <v>9</v>
      </c>
      <c r="J14" s="10">
        <v>0.45</v>
      </c>
      <c r="K14" s="9"/>
      <c r="L14" s="10"/>
      <c r="M14" s="9">
        <v>53</v>
      </c>
      <c r="N14" s="15">
        <v>0.55000000000000004</v>
      </c>
    </row>
    <row r="15" spans="1:14" s="11" customFormat="1" ht="25" x14ac:dyDescent="0.25">
      <c r="A15" s="9" t="s">
        <v>41</v>
      </c>
      <c r="B15" s="9">
        <v>2</v>
      </c>
      <c r="C15" s="9" t="s">
        <v>43</v>
      </c>
      <c r="D15" s="9" t="s">
        <v>46</v>
      </c>
      <c r="E15" s="9">
        <v>36</v>
      </c>
      <c r="F15" s="9">
        <v>27</v>
      </c>
      <c r="G15" s="9"/>
      <c r="H15" s="10">
        <v>0.75</v>
      </c>
      <c r="I15" s="9">
        <v>9</v>
      </c>
      <c r="J15" s="10">
        <v>0.25</v>
      </c>
      <c r="K15" s="9"/>
      <c r="L15" s="10"/>
      <c r="M15" s="9">
        <v>66</v>
      </c>
      <c r="N15" s="15">
        <v>0.75</v>
      </c>
    </row>
    <row r="16" spans="1:14" s="11" customFormat="1" ht="25" x14ac:dyDescent="0.25">
      <c r="A16" s="21" t="s">
        <v>38</v>
      </c>
      <c r="B16" s="9">
        <v>2</v>
      </c>
      <c r="C16" s="9" t="s">
        <v>44</v>
      </c>
      <c r="D16" s="9" t="s">
        <v>46</v>
      </c>
      <c r="E16" s="9">
        <v>28</v>
      </c>
      <c r="F16" s="9">
        <v>28</v>
      </c>
      <c r="G16" s="9"/>
      <c r="H16" s="10">
        <v>1</v>
      </c>
      <c r="I16" s="9">
        <v>0</v>
      </c>
      <c r="J16" s="10">
        <v>0</v>
      </c>
      <c r="K16" s="9"/>
      <c r="L16" s="10"/>
      <c r="M16" s="9">
        <v>96</v>
      </c>
      <c r="N16" s="15">
        <v>0.78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84</v>
      </c>
      <c r="F25" s="17">
        <f>SUM(F14:F24)</f>
        <v>66</v>
      </c>
      <c r="G25" s="17">
        <f>SUM(G14:G24)</f>
        <v>0</v>
      </c>
      <c r="H25" s="18"/>
      <c r="I25" s="17">
        <f t="shared" ref="I25" si="0">(E25-SUM(F25:G25))-K25</f>
        <v>18</v>
      </c>
      <c r="J25" s="18"/>
      <c r="K25" s="17">
        <f>SUM(K14:K24)</f>
        <v>0</v>
      </c>
      <c r="L25" s="18">
        <f t="shared" ref="L25" si="1">K25/E25</f>
        <v>0</v>
      </c>
      <c r="M25" s="17">
        <v>0</v>
      </c>
      <c r="N25" s="19">
        <v>0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ht="13" x14ac:dyDescent="0.3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JUAN TOMAS RODRIGUEZ MONTERO</v>
      </c>
      <c r="C34" s="23"/>
      <c r="D34" s="23"/>
      <c r="E34" s="13"/>
      <c r="F34" s="13"/>
      <c r="G34" s="23" t="str">
        <f>'1'!G34:J34</f>
        <v xml:space="preserve">TONATIUH SOSME SANCHEZ 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topLeftCell="A6" zoomScaleNormal="100" zoomScaleSheetLayoutView="100" workbookViewId="0">
      <selection activeCell="A14" sqref="A14:N1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tr">
        <f>'1'!E6:H6</f>
        <v xml:space="preserve">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3</v>
      </c>
      <c r="C8" s="29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2025</v>
      </c>
      <c r="M8" s="29"/>
      <c r="N8" s="29"/>
    </row>
    <row r="10" spans="1:14" ht="13" x14ac:dyDescent="0.3">
      <c r="A10" s="4" t="s">
        <v>7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40</v>
      </c>
      <c r="B14" s="9">
        <v>3</v>
      </c>
      <c r="C14" s="9" t="s">
        <v>42</v>
      </c>
      <c r="D14" s="9" t="s">
        <v>45</v>
      </c>
      <c r="E14" s="9">
        <v>20</v>
      </c>
      <c r="F14" s="9">
        <v>11</v>
      </c>
      <c r="G14" s="9"/>
      <c r="H14" s="10">
        <v>0.55000000000000004</v>
      </c>
      <c r="I14" s="9">
        <v>9</v>
      </c>
      <c r="J14" s="10">
        <v>0.45</v>
      </c>
      <c r="K14" s="9"/>
      <c r="L14" s="10"/>
      <c r="M14" s="9">
        <v>53</v>
      </c>
      <c r="N14" s="15">
        <v>0.55000000000000004</v>
      </c>
    </row>
    <row r="15" spans="1:14" s="11" customFormat="1" ht="25" x14ac:dyDescent="0.25">
      <c r="A15" s="9" t="s">
        <v>40</v>
      </c>
      <c r="B15" s="9">
        <v>4</v>
      </c>
      <c r="C15" s="9" t="s">
        <v>42</v>
      </c>
      <c r="D15" s="9" t="s">
        <v>45</v>
      </c>
      <c r="E15" s="9">
        <v>20</v>
      </c>
      <c r="F15" s="9">
        <v>11</v>
      </c>
      <c r="G15" s="9"/>
      <c r="H15" s="10">
        <v>0.55000000000000004</v>
      </c>
      <c r="I15" s="9">
        <v>9</v>
      </c>
      <c r="J15" s="10">
        <v>0.45</v>
      </c>
      <c r="K15" s="9"/>
      <c r="L15" s="10"/>
      <c r="M15" s="9">
        <v>55</v>
      </c>
      <c r="N15" s="15">
        <v>0.55000000000000004</v>
      </c>
    </row>
    <row r="16" spans="1:14" s="11" customFormat="1" ht="25" x14ac:dyDescent="0.25">
      <c r="A16" s="9" t="s">
        <v>41</v>
      </c>
      <c r="B16" s="9">
        <v>3</v>
      </c>
      <c r="C16" s="9" t="s">
        <v>43</v>
      </c>
      <c r="D16" s="9" t="s">
        <v>46</v>
      </c>
      <c r="E16" s="9">
        <v>36</v>
      </c>
      <c r="F16" s="9">
        <v>21</v>
      </c>
      <c r="G16" s="9"/>
      <c r="H16" s="10">
        <v>0.57999999999999996</v>
      </c>
      <c r="I16" s="9">
        <v>15</v>
      </c>
      <c r="J16" s="10">
        <v>0.42</v>
      </c>
      <c r="K16" s="9"/>
      <c r="L16" s="10"/>
      <c r="M16" s="9">
        <v>56</v>
      </c>
      <c r="N16" s="15">
        <v>0.57999999999999996</v>
      </c>
    </row>
    <row r="17" spans="1:14" s="11" customFormat="1" ht="25" x14ac:dyDescent="0.25">
      <c r="A17" s="9" t="s">
        <v>41</v>
      </c>
      <c r="B17" s="9">
        <v>4</v>
      </c>
      <c r="C17" s="9" t="s">
        <v>43</v>
      </c>
      <c r="D17" s="9" t="s">
        <v>46</v>
      </c>
      <c r="E17" s="9">
        <v>36</v>
      </c>
      <c r="F17" s="9">
        <v>21</v>
      </c>
      <c r="G17" s="9"/>
      <c r="H17" s="10">
        <v>0.57999999999999996</v>
      </c>
      <c r="I17" s="9">
        <v>15</v>
      </c>
      <c r="J17" s="10">
        <v>0.42</v>
      </c>
      <c r="K17" s="9"/>
      <c r="L17" s="10"/>
      <c r="M17" s="9">
        <v>57</v>
      </c>
      <c r="N17" s="15">
        <v>0.57999999999999996</v>
      </c>
    </row>
    <row r="18" spans="1:14" s="11" customFormat="1" ht="25" x14ac:dyDescent="0.25">
      <c r="A18" s="21" t="s">
        <v>38</v>
      </c>
      <c r="B18" s="9">
        <v>3</v>
      </c>
      <c r="C18" s="9" t="s">
        <v>44</v>
      </c>
      <c r="D18" s="9" t="s">
        <v>46</v>
      </c>
      <c r="E18" s="9">
        <v>28</v>
      </c>
      <c r="F18" s="9">
        <v>28</v>
      </c>
      <c r="G18" s="9"/>
      <c r="H18" s="10">
        <v>1</v>
      </c>
      <c r="I18" s="9">
        <v>0</v>
      </c>
      <c r="J18" s="10">
        <v>0</v>
      </c>
      <c r="K18" s="9"/>
      <c r="L18" s="10"/>
      <c r="M18" s="9">
        <v>91</v>
      </c>
      <c r="N18" s="15">
        <v>0.35</v>
      </c>
    </row>
    <row r="19" spans="1:14" s="11" customFormat="1" ht="25" x14ac:dyDescent="0.25">
      <c r="A19" s="21" t="s">
        <v>38</v>
      </c>
      <c r="B19" s="9">
        <v>4</v>
      </c>
      <c r="C19" s="9" t="s">
        <v>44</v>
      </c>
      <c r="D19" s="9" t="s">
        <v>46</v>
      </c>
      <c r="E19" s="9">
        <v>28</v>
      </c>
      <c r="F19" s="9">
        <v>28</v>
      </c>
      <c r="G19" s="9"/>
      <c r="H19" s="10">
        <v>1</v>
      </c>
      <c r="I19" s="9">
        <v>0</v>
      </c>
      <c r="J19" s="10">
        <v>0</v>
      </c>
      <c r="K19" s="9"/>
      <c r="L19" s="10"/>
      <c r="M19" s="9">
        <v>100</v>
      </c>
      <c r="N19" s="15">
        <v>1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ht="16.5" customHeigh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ht="13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168</v>
      </c>
      <c r="F27" s="17">
        <f>SUM(F14:F26)</f>
        <v>120</v>
      </c>
      <c r="G27" s="17">
        <f>SUM(G14:G26)</f>
        <v>0</v>
      </c>
      <c r="H27" s="18"/>
      <c r="I27" s="17">
        <f t="shared" ref="I27" si="0">(E27-SUM(F27:G27))-K27</f>
        <v>48</v>
      </c>
      <c r="J27" s="18"/>
      <c r="K27" s="17">
        <f>SUM(K14:K26)</f>
        <v>0</v>
      </c>
      <c r="L27" s="18">
        <f t="shared" ref="L27" si="1">K27/E27</f>
        <v>0</v>
      </c>
      <c r="M27" s="17">
        <f>AVERAGE(M14:M26)</f>
        <v>68.666666666666671</v>
      </c>
      <c r="N27" s="19">
        <f>AVERAGE(N14:N26)</f>
        <v>0.60166666666666668</v>
      </c>
    </row>
    <row r="29" spans="1:14" ht="120" customHeight="1" x14ac:dyDescent="0.25">
      <c r="A29" s="32" t="s">
        <v>25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1" spans="1:14" x14ac:dyDescent="0.25">
      <c r="A31" s="12"/>
    </row>
    <row r="32" spans="1:14" ht="13" x14ac:dyDescent="0.3">
      <c r="B32" s="26" t="s">
        <v>26</v>
      </c>
      <c r="C32" s="26"/>
      <c r="D32" s="26"/>
      <c r="G32" s="27" t="s">
        <v>27</v>
      </c>
      <c r="H32" s="27"/>
      <c r="I32" s="27"/>
      <c r="J32" s="27"/>
    </row>
    <row r="33" spans="1:10" ht="62.25" customHeight="1" x14ac:dyDescent="0.25">
      <c r="B33" s="28"/>
      <c r="C33" s="28"/>
      <c r="D33" s="28"/>
      <c r="G33" s="29"/>
      <c r="H33" s="29"/>
      <c r="I33" s="29"/>
      <c r="J33" s="29"/>
    </row>
    <row r="34" spans="1:10" hidden="1" x14ac:dyDescent="0.25">
      <c r="A34" s="22" t="e">
        <v>#REF!</v>
      </c>
      <c r="B34" s="22"/>
      <c r="C34" s="6"/>
      <c r="E34" s="22"/>
      <c r="F34" s="22"/>
      <c r="G34" s="22"/>
      <c r="H34" s="22"/>
    </row>
    <row r="35" spans="1:10" hidden="1" x14ac:dyDescent="0.25"/>
    <row r="36" spans="1:10" ht="45" customHeight="1" x14ac:dyDescent="0.25">
      <c r="B36" s="23" t="str">
        <f>B10</f>
        <v>JUAN TOMAS RODRIGUEZ MONTERO</v>
      </c>
      <c r="C36" s="23"/>
      <c r="D36" s="23"/>
      <c r="E36" s="13"/>
      <c r="F36" s="13"/>
      <c r="G36" s="23" t="str">
        <f>'1'!G34:J34</f>
        <v xml:space="preserve">TONATIUH SOSME SANCHEZ </v>
      </c>
      <c r="H36" s="23"/>
      <c r="I36" s="23"/>
      <c r="J36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9:N29"/>
    <mergeCell ref="B33:D33"/>
    <mergeCell ref="G33:J33"/>
    <mergeCell ref="B32:D32"/>
    <mergeCell ref="G32:J32"/>
    <mergeCell ref="A34:B34"/>
    <mergeCell ref="E34:H34"/>
    <mergeCell ref="B36:D36"/>
    <mergeCell ref="G36:J36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topLeftCell="A15" zoomScale="110" zoomScaleNormal="110" zoomScaleSheetLayoutView="100" workbookViewId="0">
      <selection activeCell="N15" sqref="N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tr">
        <f>'1'!E6:H6</f>
        <v xml:space="preserve">BASICAS 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4</v>
      </c>
      <c r="C8" s="29"/>
      <c r="D8" s="14" t="s">
        <v>4</v>
      </c>
      <c r="E8" s="20">
        <f>'1'!E8</f>
        <v>3</v>
      </c>
      <c r="F8"/>
      <c r="G8" s="4" t="s">
        <v>5</v>
      </c>
      <c r="H8" s="20">
        <f>'1'!H8</f>
        <v>3</v>
      </c>
      <c r="I8" s="35" t="s">
        <v>6</v>
      </c>
      <c r="J8" s="35"/>
      <c r="K8" s="35"/>
      <c r="L8" s="29" t="str">
        <f>'1'!L8</f>
        <v>FEBRERO-JUNIO 2025</v>
      </c>
      <c r="M8" s="29"/>
      <c r="N8" s="29"/>
    </row>
    <row r="10" spans="1:14" ht="13" x14ac:dyDescent="0.3">
      <c r="A10" s="4" t="s">
        <v>7</v>
      </c>
      <c r="B10" s="29" t="str">
        <f>'1'!B10</f>
        <v>JUAN TOMAS RODRIGUEZ MONTERO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">
        <v>40</v>
      </c>
      <c r="B14" s="9" t="s">
        <v>47</v>
      </c>
      <c r="C14" s="9" t="s">
        <v>42</v>
      </c>
      <c r="D14" s="9" t="s">
        <v>45</v>
      </c>
      <c r="E14" s="9">
        <v>20</v>
      </c>
      <c r="F14" s="9">
        <v>11</v>
      </c>
      <c r="G14" s="9"/>
      <c r="H14" s="10">
        <v>0.55000000000000004</v>
      </c>
      <c r="I14" s="9">
        <v>9</v>
      </c>
      <c r="J14" s="10">
        <v>0.45</v>
      </c>
      <c r="K14" s="9"/>
      <c r="L14" s="10"/>
      <c r="M14" s="9">
        <v>52</v>
      </c>
      <c r="N14" s="15">
        <v>0.55000000000000004</v>
      </c>
    </row>
    <row r="15" spans="1:14" s="11" customFormat="1" ht="25" x14ac:dyDescent="0.25">
      <c r="A15" s="9" t="s">
        <v>41</v>
      </c>
      <c r="B15" s="9" t="s">
        <v>47</v>
      </c>
      <c r="C15" s="9" t="s">
        <v>43</v>
      </c>
      <c r="D15" s="9" t="s">
        <v>46</v>
      </c>
      <c r="E15" s="9">
        <v>36</v>
      </c>
      <c r="F15" s="9">
        <v>26</v>
      </c>
      <c r="G15" s="9"/>
      <c r="H15" s="10">
        <v>0.72</v>
      </c>
      <c r="I15" s="9">
        <v>10</v>
      </c>
      <c r="J15" s="10">
        <v>0.28000000000000003</v>
      </c>
      <c r="K15" s="9"/>
      <c r="L15" s="10"/>
      <c r="M15" s="9">
        <v>68</v>
      </c>
      <c r="N15" s="15">
        <v>0.72</v>
      </c>
    </row>
    <row r="16" spans="1:14" s="11" customFormat="1" ht="25" x14ac:dyDescent="0.25">
      <c r="A16" s="21" t="s">
        <v>38</v>
      </c>
      <c r="B16" s="9" t="s">
        <v>47</v>
      </c>
      <c r="C16" s="9" t="s">
        <v>44</v>
      </c>
      <c r="D16" s="9" t="s">
        <v>46</v>
      </c>
      <c r="E16" s="9">
        <v>28</v>
      </c>
      <c r="F16" s="9">
        <v>28</v>
      </c>
      <c r="G16" s="9"/>
      <c r="H16" s="10">
        <v>1</v>
      </c>
      <c r="I16" s="9">
        <v>0</v>
      </c>
      <c r="J16" s="10">
        <v>0</v>
      </c>
      <c r="K16" s="9"/>
      <c r="L16" s="10"/>
      <c r="M16" s="9">
        <v>93</v>
      </c>
      <c r="N16" s="15">
        <v>0.67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6.5" customHeigh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" thickBot="1" x14ac:dyDescent="0.3">
      <c r="A22" s="16" t="s">
        <v>23</v>
      </c>
      <c r="B22" s="17" t="s">
        <v>24</v>
      </c>
      <c r="C22" s="17" t="s">
        <v>24</v>
      </c>
      <c r="D22" s="17" t="s">
        <v>24</v>
      </c>
      <c r="E22" s="17">
        <f>SUM(E14:E21)</f>
        <v>84</v>
      </c>
      <c r="F22" s="17">
        <f>SUM(F14:F21)</f>
        <v>65</v>
      </c>
      <c r="G22" s="17">
        <f>SUM(G14:G21)</f>
        <v>0</v>
      </c>
      <c r="H22" s="18"/>
      <c r="I22" s="17">
        <f t="shared" ref="I22" si="0">(E22-SUM(F22:G22))-K22</f>
        <v>19</v>
      </c>
      <c r="J22" s="18"/>
      <c r="K22" s="17">
        <f>SUM(K14:K21)</f>
        <v>0</v>
      </c>
      <c r="L22" s="18">
        <f t="shared" ref="L22" si="1">K22/E22</f>
        <v>0</v>
      </c>
      <c r="M22" s="17">
        <f>AVERAGE(M14:M21)</f>
        <v>71</v>
      </c>
      <c r="N22" s="19">
        <f>AVERAGE(N14:N21)</f>
        <v>0.64666666666666661</v>
      </c>
    </row>
    <row r="24" spans="1:14" ht="120" customHeight="1" x14ac:dyDescent="0.25">
      <c r="A24" s="32" t="s">
        <v>25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6" spans="1:14" x14ac:dyDescent="0.25">
      <c r="A26" s="12"/>
    </row>
    <row r="27" spans="1:14" ht="13" x14ac:dyDescent="0.3">
      <c r="B27" s="26" t="s">
        <v>26</v>
      </c>
      <c r="C27" s="26"/>
      <c r="D27" s="26"/>
      <c r="G27" s="27" t="s">
        <v>27</v>
      </c>
      <c r="H27" s="27"/>
      <c r="I27" s="27"/>
      <c r="J27" s="27"/>
    </row>
    <row r="28" spans="1:14" ht="62.25" customHeight="1" x14ac:dyDescent="0.25">
      <c r="B28" s="28"/>
      <c r="C28" s="28"/>
      <c r="D28" s="28"/>
      <c r="G28" s="29"/>
      <c r="H28" s="29"/>
      <c r="I28" s="29"/>
      <c r="J28" s="29"/>
    </row>
    <row r="29" spans="1:14" hidden="1" x14ac:dyDescent="0.25">
      <c r="A29" s="22" t="e">
        <v>#REF!</v>
      </c>
      <c r="B29" s="22"/>
      <c r="C29" s="6"/>
      <c r="E29" s="22"/>
      <c r="F29" s="22"/>
      <c r="G29" s="22"/>
      <c r="H29" s="22"/>
    </row>
    <row r="30" spans="1:14" hidden="1" x14ac:dyDescent="0.25"/>
    <row r="31" spans="1:14" ht="45" customHeight="1" x14ac:dyDescent="0.25">
      <c r="B31" s="23" t="str">
        <f>B10</f>
        <v>JUAN TOMAS RODRIGUEZ MONTERO</v>
      </c>
      <c r="C31" s="23"/>
      <c r="D31" s="23"/>
      <c r="E31" s="13"/>
      <c r="F31" s="13"/>
      <c r="G31" s="23" t="str">
        <f>'1'!G34:J34</f>
        <v xml:space="preserve">TONATIUH SOSME SANCHEZ </v>
      </c>
      <c r="H31" s="23"/>
      <c r="I31" s="23"/>
      <c r="J31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64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opLeftCell="A2" zoomScaleNormal="100" zoomScaleSheetLayoutView="100" workbookViewId="0">
      <selection activeCell="A15" sqref="A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28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38" t="s">
        <v>2</v>
      </c>
      <c r="B6" s="38"/>
      <c r="C6" s="38"/>
      <c r="D6" s="38"/>
      <c r="E6" s="39" t="s">
        <v>30</v>
      </c>
      <c r="F6" s="39"/>
      <c r="G6" s="39"/>
      <c r="H6" s="3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9">
        <v>1</v>
      </c>
      <c r="C8" s="29"/>
      <c r="D8" s="14" t="s">
        <v>4</v>
      </c>
      <c r="E8" s="20">
        <v>5</v>
      </c>
      <c r="F8"/>
      <c r="G8" s="4" t="s">
        <v>5</v>
      </c>
      <c r="H8" s="20">
        <v>4</v>
      </c>
      <c r="I8" s="35" t="s">
        <v>6</v>
      </c>
      <c r="J8" s="35"/>
      <c r="K8" s="35"/>
      <c r="L8" s="29" t="s">
        <v>31</v>
      </c>
      <c r="M8" s="29"/>
      <c r="N8" s="29"/>
    </row>
    <row r="10" spans="1:14" ht="13" x14ac:dyDescent="0.3">
      <c r="A10" s="4" t="s">
        <v>7</v>
      </c>
      <c r="B10" s="29" t="s">
        <v>32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6" t="s">
        <v>8</v>
      </c>
      <c r="B12" s="33" t="s">
        <v>9</v>
      </c>
      <c r="C12" s="33" t="s">
        <v>10</v>
      </c>
      <c r="D12" s="24" t="s">
        <v>11</v>
      </c>
      <c r="E12" s="24" t="s">
        <v>12</v>
      </c>
      <c r="F12" s="24" t="s">
        <v>13</v>
      </c>
      <c r="G12" s="24"/>
      <c r="H12" s="24" t="s">
        <v>14</v>
      </c>
      <c r="I12" s="24" t="s">
        <v>15</v>
      </c>
      <c r="J12" s="24" t="s">
        <v>16</v>
      </c>
      <c r="K12" s="24" t="s">
        <v>17</v>
      </c>
      <c r="L12" s="24" t="s">
        <v>18</v>
      </c>
      <c r="M12" s="24" t="s">
        <v>19</v>
      </c>
      <c r="N12" s="30" t="s">
        <v>20</v>
      </c>
    </row>
    <row r="13" spans="1:14" ht="13" x14ac:dyDescent="0.25">
      <c r="A13" s="37"/>
      <c r="B13" s="34"/>
      <c r="C13" s="34"/>
      <c r="D13" s="25"/>
      <c r="E13" s="25"/>
      <c r="F13" s="7" t="s">
        <v>21</v>
      </c>
      <c r="G13" s="7" t="s">
        <v>22</v>
      </c>
      <c r="H13" s="25"/>
      <c r="I13" s="25"/>
      <c r="J13" s="25"/>
      <c r="K13" s="25"/>
      <c r="L13" s="25"/>
      <c r="M13" s="25"/>
      <c r="N13" s="31"/>
    </row>
    <row r="14" spans="1:14" s="11" customFormat="1" ht="25" x14ac:dyDescent="0.25">
      <c r="A14" s="9" t="str">
        <f>'1'!A14</f>
        <v>INVESTIGACION DE OPERACIONES I</v>
      </c>
      <c r="B14" s="9" t="s">
        <v>29</v>
      </c>
      <c r="C14" s="9" t="str">
        <f>'1'!C14</f>
        <v>407-B</v>
      </c>
      <c r="D14" s="9" t="str">
        <f>'1'!D14</f>
        <v>IGEM</v>
      </c>
      <c r="E14" s="9"/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" thickBot="1" x14ac:dyDescent="0.3">
      <c r="A25" s="16" t="s">
        <v>23</v>
      </c>
      <c r="B25" s="17" t="s">
        <v>24</v>
      </c>
      <c r="C25" s="17" t="s">
        <v>24</v>
      </c>
      <c r="D25" s="17" t="s">
        <v>24</v>
      </c>
      <c r="E25" s="17">
        <f>SUM(E14:E24)</f>
        <v>0</v>
      </c>
      <c r="F25" s="17">
        <f>SUM(F14:F24)</f>
        <v>0</v>
      </c>
      <c r="G25" s="17">
        <f>SUM(G14:G24)</f>
        <v>0</v>
      </c>
      <c r="H25" s="18" t="e">
        <f>SUM(F25:G25)/E25</f>
        <v>#DIV/0!</v>
      </c>
      <c r="I25" s="17">
        <f t="shared" ref="I25" si="0">(E25-SUM(F25:G25))-K25</f>
        <v>0</v>
      </c>
      <c r="J25" s="18" t="e">
        <f t="shared" ref="J25" si="1">I25/E25</f>
        <v>#DIV/0!</v>
      </c>
      <c r="K25" s="17">
        <f>SUM(K14:K24)</f>
        <v>0</v>
      </c>
      <c r="L25" s="18" t="e">
        <f t="shared" ref="L25" si="2">K25/E25</f>
        <v>#DIV/0!</v>
      </c>
      <c r="M25" s="17" t="e">
        <f>AVERAGE(M14:M24)</f>
        <v>#DIV/0!</v>
      </c>
      <c r="N25" s="19" t="e">
        <f>AVERAGE(N14:N24)</f>
        <v>#DIV/0!</v>
      </c>
    </row>
    <row r="27" spans="1:14" ht="120" customHeight="1" x14ac:dyDescent="0.25">
      <c r="A27" s="32" t="s">
        <v>25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9" spans="1:14" x14ac:dyDescent="0.25">
      <c r="A29" s="12"/>
    </row>
    <row r="30" spans="1:14" ht="13" x14ac:dyDescent="0.3">
      <c r="B30" s="26" t="s">
        <v>26</v>
      </c>
      <c r="C30" s="26"/>
      <c r="D30" s="26"/>
      <c r="G30" s="27" t="s">
        <v>27</v>
      </c>
      <c r="H30" s="27"/>
      <c r="I30" s="27"/>
      <c r="J30" s="27"/>
    </row>
    <row r="31" spans="1:14" ht="62.25" customHeight="1" x14ac:dyDescent="0.25">
      <c r="B31" s="28"/>
      <c r="C31" s="28"/>
      <c r="D31" s="28"/>
      <c r="G31" s="29"/>
      <c r="H31" s="29"/>
      <c r="I31" s="29"/>
      <c r="J31" s="29"/>
    </row>
    <row r="32" spans="1:14" hidden="1" x14ac:dyDescent="0.25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5"/>
    <row r="34" spans="2:10" ht="45" customHeight="1" x14ac:dyDescent="0.25">
      <c r="B34" s="23" t="str">
        <f>B10</f>
        <v>ING. JUAN TOMAS RODRIGUEZ MONTERO</v>
      </c>
      <c r="C34" s="23"/>
      <c r="D34" s="23"/>
      <c r="E34" s="13"/>
      <c r="F34" s="13"/>
      <c r="G34" s="23" t="s">
        <v>33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 01</cp:lastModifiedBy>
  <cp:revision/>
  <cp:lastPrinted>2023-01-10T03:58:14Z</cp:lastPrinted>
  <dcterms:created xsi:type="dcterms:W3CDTF">2021-11-22T14:45:25Z</dcterms:created>
  <dcterms:modified xsi:type="dcterms:W3CDTF">2025-06-05T20:52:42Z</dcterms:modified>
  <cp:category/>
  <cp:contentStatus/>
</cp:coreProperties>
</file>