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"/>
    </mc:Choice>
  </mc:AlternateContent>
  <bookViews>
    <workbookView xWindow="0" yWindow="0" windowWidth="19200" windowHeight="635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'3'!$A$1:$N$36</definedName>
    <definedName name="_xlnm.Print_Area" localSheetId="3">'4'!$A$1:$N$31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24" l="1"/>
  <c r="G36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2" i="24"/>
  <c r="M22" i="24"/>
  <c r="K22" i="24"/>
  <c r="G22" i="24"/>
  <c r="F22" i="24"/>
  <c r="B10" i="24"/>
  <c r="B31" i="24" s="1"/>
  <c r="L8" i="24"/>
  <c r="H8" i="24"/>
  <c r="E8" i="24"/>
  <c r="M27" i="23"/>
  <c r="K27" i="23"/>
  <c r="G27" i="23"/>
  <c r="F27" i="23"/>
  <c r="B10" i="23"/>
  <c r="B36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7" i="23" l="1"/>
  <c r="E25" i="25"/>
  <c r="H25" i="25" s="1"/>
  <c r="E22" i="24"/>
  <c r="E27" i="23"/>
  <c r="E25" i="22"/>
  <c r="I25" i="10"/>
  <c r="I25" i="25" l="1"/>
  <c r="J25" i="25" s="1"/>
  <c r="L25" i="25"/>
  <c r="I22" i="24"/>
  <c r="L22" i="24"/>
  <c r="I27" i="23"/>
  <c r="L27" i="23"/>
  <c r="I25" i="22"/>
  <c r="L25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<sst xmlns="http://schemas.openxmlformats.org/spreadsheetml/2006/main" count="224" uniqueCount="47">
  <si>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</si>
  <si>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</si>
  <si>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</si>
  <si>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</si>
  <si>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</si>
  <si>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</si>
  <si>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</si>
  <si>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</si>
  <si>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</si>
  <si>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</si>
  <si>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</si>
  <si>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</si>
  <si>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</si>
  <si>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</si>
  <si>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</si>
  <si>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</si>
  <si>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</si>
  <si>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</si>
  <si>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</si>
  <si>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</si>
  <si>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</si>
  <si>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</si>
  <si>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</si>
  <si>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</si>
  <si>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</si>
  <si>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</si>
  <si>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</si>
  <si>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</si>
  <si>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</si>
  <si>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CIENCIAS BASICAS</t>
  </si>
  <si>
    <t>ING. JUAN TOMAS RODRIGUEZ MONTERO</t>
  </si>
  <si>
    <t>ING. TONATIHU SOSME SANCHEZ</t>
  </si>
  <si>
    <t>JUAN TOMAS RODRIGUEZ MONTERO</t>
  </si>
  <si>
    <t xml:space="preserve">BASICAS </t>
  </si>
  <si>
    <t xml:space="preserve">DEPARTAMENTO DE </t>
  </si>
  <si>
    <t xml:space="preserve">TONATIUH SOSME SANCHEZ </t>
  </si>
  <si>
    <t xml:space="preserve">ADMINISTRACION DE LA CALIDAD </t>
  </si>
  <si>
    <t>FEBRERO-JUNIO 2025</t>
  </si>
  <si>
    <t>INVESTIGACION DE OPERACIONES I</t>
  </si>
  <si>
    <t xml:space="preserve">ESTADISTICA PARA LA ADMINISTRACION I </t>
  </si>
  <si>
    <t>407-B</t>
  </si>
  <si>
    <t>205-B</t>
  </si>
  <si>
    <t>605-B</t>
  </si>
  <si>
    <t>IGEM</t>
  </si>
  <si>
    <t>LAD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</si>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</sst>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3" zoomScale="106" zoomScaleNormal="106" zoomScaleSheetLayoutView="100" workbookViewId="0">
      <selection activeCell="A14" sqref="A14: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2.269531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34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>
        <v>1</v>
      </c>
      <c r="C8" s="29"/>
      <c r="D8" s="14" t="s">
        <v>4</v>
      </c>
      <c r="E8" s="5">
        <v>3</v>
      </c>
      <c r="G8" s="4" t="s">
        <v>5</v>
      </c>
      <c r="H8" s="5">
        <v>3</v>
      </c>
      <c r="I8" s="35" t="s">
        <v>6</v>
      </c>
      <c r="J8" s="35"/>
      <c r="K8" s="35"/>
      <c r="L8" s="29" t="s">
        <v>37</v>
      </c>
      <c r="M8" s="29"/>
      <c r="N8" s="29"/>
    </row>
    <row r="10" spans="1:14" ht="13" x14ac:dyDescent="0.3">
      <c r="A10" s="4" t="s">
        <v>7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38</v>
      </c>
      <c r="B14" s="9">
        <v>1</v>
      </c>
      <c r="C14" s="9" t="s">
        <v>40</v>
      </c>
      <c r="D14" s="9" t="s">
        <v>43</v>
      </c>
      <c r="E14" s="9">
        <v>20</v>
      </c>
      <c r="F14" s="9">
        <v>13</v>
      </c>
      <c r="G14" s="9"/>
      <c r="H14" s="10">
        <v>0.65</v>
      </c>
      <c r="I14" s="9">
        <v>7</v>
      </c>
      <c r="J14" s="10">
        <v>0.35</v>
      </c>
      <c r="K14" s="9"/>
      <c r="L14" s="10"/>
      <c r="M14" s="9">
        <v>58</v>
      </c>
      <c r="N14" s="15">
        <v>0.65</v>
      </c>
    </row>
    <row r="15" spans="1:14" s="11" customFormat="1" x14ac:dyDescent="0.25">
      <c r="A15" s="9" t="s">
        <v>39</v>
      </c>
      <c r="B15" s="9">
        <v>1</v>
      </c>
      <c r="C15" s="9" t="s">
        <v>41</v>
      </c>
      <c r="D15" s="9" t="s">
        <v>44</v>
      </c>
      <c r="E15" s="9">
        <v>36</v>
      </c>
      <c r="F15" s="9">
        <v>29</v>
      </c>
      <c r="G15" s="9"/>
      <c r="H15" s="10">
        <v>0.8</v>
      </c>
      <c r="I15" s="9">
        <v>7</v>
      </c>
      <c r="J15" s="10">
        <v>0.2</v>
      </c>
      <c r="K15" s="9"/>
      <c r="L15" s="10"/>
      <c r="M15" s="9">
        <v>78</v>
      </c>
      <c r="N15" s="15">
        <v>0.8</v>
      </c>
    </row>
    <row r="16" spans="1:14" s="11" customFormat="1" x14ac:dyDescent="0.25">
      <c r="A16" s="21" t="s">
        <v>36</v>
      </c>
      <c r="B16" s="9">
        <v>1</v>
      </c>
      <c r="C16" s="9" t="s">
        <v>42</v>
      </c>
      <c r="D16" s="9" t="s">
        <v>44</v>
      </c>
      <c r="E16" s="9">
        <v>28</v>
      </c>
      <c r="F16" s="9">
        <v>25</v>
      </c>
      <c r="G16" s="9"/>
      <c r="H16" s="10">
        <v>0.89</v>
      </c>
      <c r="I16" s="9">
        <v>3</v>
      </c>
      <c r="J16" s="10">
        <v>0.11</v>
      </c>
      <c r="K16" s="9"/>
      <c r="L16" s="10"/>
      <c r="M16" s="9">
        <v>74</v>
      </c>
      <c r="N16" s="15">
        <v>0.85</v>
      </c>
    </row>
    <row r="17" spans="1:14" s="11" customFormat="1" x14ac:dyDescent="0.25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67</v>
      </c>
      <c r="G25" s="17">
        <f>SUM(G14:G24)</f>
        <v>0</v>
      </c>
      <c r="H25" s="18"/>
      <c r="I25" s="17">
        <f t="shared" ref="I25" si="0">(E25-SUM(F25:G25))-K25</f>
        <v>17</v>
      </c>
      <c r="J25" s="18"/>
      <c r="K25" s="17">
        <f>SUM(K14:K24)</f>
        <v>0</v>
      </c>
      <c r="L25" s="18">
        <f>K25/E25</f>
        <v>0</v>
      </c>
      <c r="M25" s="17">
        <f>AVERAGE(M14:M24)</f>
        <v>70</v>
      </c>
      <c r="N25" s="19">
        <f>AVERAGE(N14:N24)</f>
        <v>0.76666666666666672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">
        <v>32</v>
      </c>
      <c r="C34" s="23"/>
      <c r="D34" s="23"/>
      <c r="E34" s="13"/>
      <c r="F34" s="13"/>
      <c r="G34" s="23" t="s">
        <v>35</v>
      </c>
      <c r="H34" s="23"/>
      <c r="I34" s="23"/>
      <c r="J34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="110" zoomScaleNormal="110" zoomScaleSheetLayoutView="100" workbookViewId="0">
      <selection activeCell="A14" sqref="A14: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38</v>
      </c>
      <c r="B14" s="9">
        <v>2</v>
      </c>
      <c r="C14" s="9" t="s">
        <v>40</v>
      </c>
      <c r="D14" s="9" t="s">
        <v>43</v>
      </c>
      <c r="E14" s="9">
        <v>20</v>
      </c>
      <c r="F14" s="9">
        <v>11</v>
      </c>
      <c r="G14" s="9"/>
      <c r="H14" s="10">
        <v>0.55000000000000004</v>
      </c>
      <c r="I14" s="9">
        <v>9</v>
      </c>
      <c r="J14" s="10">
        <v>0.45</v>
      </c>
      <c r="K14" s="9"/>
      <c r="L14" s="10"/>
      <c r="M14" s="9">
        <v>53</v>
      </c>
      <c r="N14" s="15">
        <v>0.55000000000000004</v>
      </c>
    </row>
    <row r="15" spans="1:14" s="11" customFormat="1" ht="25" x14ac:dyDescent="0.25">
      <c r="A15" s="9" t="s">
        <v>39</v>
      </c>
      <c r="B15" s="9">
        <v>2</v>
      </c>
      <c r="C15" s="9" t="s">
        <v>41</v>
      </c>
      <c r="D15" s="9" t="s">
        <v>44</v>
      </c>
      <c r="E15" s="9">
        <v>36</v>
      </c>
      <c r="F15" s="9">
        <v>27</v>
      </c>
      <c r="G15" s="9"/>
      <c r="H15" s="10">
        <v>0.75</v>
      </c>
      <c r="I15" s="9">
        <v>9</v>
      </c>
      <c r="J15" s="10">
        <v>0.25</v>
      </c>
      <c r="K15" s="9"/>
      <c r="L15" s="10"/>
      <c r="M15" s="9">
        <v>66</v>
      </c>
      <c r="N15" s="15">
        <v>0.75</v>
      </c>
    </row>
    <row r="16" spans="1:14" s="11" customFormat="1" ht="25" x14ac:dyDescent="0.25">
      <c r="A16" s="21" t="s">
        <v>36</v>
      </c>
      <c r="B16" s="9">
        <v>2</v>
      </c>
      <c r="C16" s="9" t="s">
        <v>42</v>
      </c>
      <c r="D16" s="9" t="s">
        <v>44</v>
      </c>
      <c r="E16" s="9">
        <v>28</v>
      </c>
      <c r="F16" s="9">
        <v>28</v>
      </c>
      <c r="G16" s="9"/>
      <c r="H16" s="10">
        <v>1</v>
      </c>
      <c r="I16" s="9">
        <v>0</v>
      </c>
      <c r="J16" s="10">
        <v>0</v>
      </c>
      <c r="K16" s="9"/>
      <c r="L16" s="10"/>
      <c r="M16" s="9">
        <v>96</v>
      </c>
      <c r="N16" s="15">
        <v>0.78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66</v>
      </c>
      <c r="G25" s="17">
        <f>SUM(G14:G24)</f>
        <v>0</v>
      </c>
      <c r="H25" s="18"/>
      <c r="I25" s="17">
        <f t="shared" ref="I25" si="0">(E25-SUM(F25:G25))-K25</f>
        <v>18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6" zoomScaleNormal="100" zoomScaleSheetLayoutView="100" workbookViewId="0">
      <selection activeCell="A14" sqref="A14: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3</v>
      </c>
      <c r="C8" s="29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38</v>
      </c>
      <c r="B14" s="9">
        <v>3</v>
      </c>
      <c r="C14" s="9" t="s">
        <v>40</v>
      </c>
      <c r="D14" s="9" t="s">
        <v>43</v>
      </c>
      <c r="E14" s="9">
        <v>20</v>
      </c>
      <c r="F14" s="9">
        <v>11</v>
      </c>
      <c r="G14" s="9"/>
      <c r="H14" s="10">
        <v>0.55000000000000004</v>
      </c>
      <c r="I14" s="9">
        <v>9</v>
      </c>
      <c r="J14" s="10">
        <v>0.45</v>
      </c>
      <c r="K14" s="9"/>
      <c r="L14" s="10"/>
      <c r="M14" s="9">
        <v>53</v>
      </c>
      <c r="N14" s="15">
        <v>0.55000000000000004</v>
      </c>
    </row>
    <row r="15" spans="1:14" s="11" customFormat="1" ht="25" x14ac:dyDescent="0.25">
      <c r="A15" s="9" t="s">
        <v>38</v>
      </c>
      <c r="B15" s="9">
        <v>4</v>
      </c>
      <c r="C15" s="9" t="s">
        <v>40</v>
      </c>
      <c r="D15" s="9" t="s">
        <v>43</v>
      </c>
      <c r="E15" s="9">
        <v>20</v>
      </c>
      <c r="F15" s="9">
        <v>11</v>
      </c>
      <c r="G15" s="9"/>
      <c r="H15" s="10">
        <v>0.55000000000000004</v>
      </c>
      <c r="I15" s="9">
        <v>9</v>
      </c>
      <c r="J15" s="10">
        <v>0.45</v>
      </c>
      <c r="K15" s="9"/>
      <c r="L15" s="10"/>
      <c r="M15" s="9">
        <v>55</v>
      </c>
      <c r="N15" s="15">
        <v>0.55000000000000004</v>
      </c>
    </row>
    <row r="16" spans="1:14" s="11" customFormat="1" ht="25" x14ac:dyDescent="0.25">
      <c r="A16" s="9" t="s">
        <v>39</v>
      </c>
      <c r="B16" s="9">
        <v>3</v>
      </c>
      <c r="C16" s="9" t="s">
        <v>41</v>
      </c>
      <c r="D16" s="9" t="s">
        <v>44</v>
      </c>
      <c r="E16" s="9">
        <v>36</v>
      </c>
      <c r="F16" s="9">
        <v>21</v>
      </c>
      <c r="G16" s="9"/>
      <c r="H16" s="10">
        <v>0.57999999999999996</v>
      </c>
      <c r="I16" s="9">
        <v>15</v>
      </c>
      <c r="J16" s="10">
        <v>0.42</v>
      </c>
      <c r="K16" s="9"/>
      <c r="L16" s="10"/>
      <c r="M16" s="9">
        <v>56</v>
      </c>
      <c r="N16" s="15">
        <v>0.57999999999999996</v>
      </c>
    </row>
    <row r="17" spans="1:14" s="11" customFormat="1" ht="25" x14ac:dyDescent="0.25">
      <c r="A17" s="9" t="s">
        <v>39</v>
      </c>
      <c r="B17" s="9">
        <v>4</v>
      </c>
      <c r="C17" s="9" t="s">
        <v>41</v>
      </c>
      <c r="D17" s="9" t="s">
        <v>44</v>
      </c>
      <c r="E17" s="9">
        <v>36</v>
      </c>
      <c r="F17" s="9">
        <v>21</v>
      </c>
      <c r="G17" s="9"/>
      <c r="H17" s="10">
        <v>0.57999999999999996</v>
      </c>
      <c r="I17" s="9">
        <v>15</v>
      </c>
      <c r="J17" s="10">
        <v>0.42</v>
      </c>
      <c r="K17" s="9"/>
      <c r="L17" s="10"/>
      <c r="M17" s="9">
        <v>57</v>
      </c>
      <c r="N17" s="15">
        <v>0.57999999999999996</v>
      </c>
    </row>
    <row r="18" spans="1:14" s="11" customFormat="1" ht="25" x14ac:dyDescent="0.25">
      <c r="A18" s="21" t="s">
        <v>36</v>
      </c>
      <c r="B18" s="9">
        <v>3</v>
      </c>
      <c r="C18" s="9" t="s">
        <v>42</v>
      </c>
      <c r="D18" s="9" t="s">
        <v>44</v>
      </c>
      <c r="E18" s="9">
        <v>28</v>
      </c>
      <c r="F18" s="9">
        <v>28</v>
      </c>
      <c r="G18" s="9"/>
      <c r="H18" s="10">
        <v>1</v>
      </c>
      <c r="I18" s="9">
        <v>0</v>
      </c>
      <c r="J18" s="10">
        <v>0</v>
      </c>
      <c r="K18" s="9"/>
      <c r="L18" s="10"/>
      <c r="M18" s="9">
        <v>91</v>
      </c>
      <c r="N18" s="15">
        <v>0.35</v>
      </c>
    </row>
    <row r="19" spans="1:14" s="11" customFormat="1" ht="25" x14ac:dyDescent="0.25">
      <c r="A19" s="21" t="s">
        <v>36</v>
      </c>
      <c r="B19" s="9">
        <v>4</v>
      </c>
      <c r="C19" s="9" t="s">
        <v>42</v>
      </c>
      <c r="D19" s="9" t="s">
        <v>44</v>
      </c>
      <c r="E19" s="9">
        <v>28</v>
      </c>
      <c r="F19" s="9">
        <v>28</v>
      </c>
      <c r="G19" s="9"/>
      <c r="H19" s="10">
        <v>1</v>
      </c>
      <c r="I19" s="9">
        <v>0</v>
      </c>
      <c r="J19" s="10">
        <v>0</v>
      </c>
      <c r="K19" s="9"/>
      <c r="L19" s="10"/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168</v>
      </c>
      <c r="F27" s="17">
        <f>SUM(F14:F26)</f>
        <v>120</v>
      </c>
      <c r="G27" s="17">
        <f>SUM(G14:G26)</f>
        <v>0</v>
      </c>
      <c r="H27" s="18"/>
      <c r="I27" s="17">
        <f t="shared" ref="I27" si="0">(E27-SUM(F27:G27))-K27</f>
        <v>48</v>
      </c>
      <c r="J27" s="18"/>
      <c r="K27" s="17">
        <f>SUM(K14:K26)</f>
        <v>0</v>
      </c>
      <c r="L27" s="18">
        <f t="shared" ref="L27" si="1">K27/E27</f>
        <v>0</v>
      </c>
      <c r="M27" s="17">
        <f>AVERAGE(M14:M26)</f>
        <v>68.666666666666671</v>
      </c>
      <c r="N27" s="19">
        <f>AVERAGE(N14:N26)</f>
        <v>0.60166666666666668</v>
      </c>
    </row>
    <row r="29" spans="1:14" ht="120" customHeight="1" x14ac:dyDescent="0.25">
      <c r="A29" s="32" t="s">
        <v>25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1" spans="1:14" x14ac:dyDescent="0.25">
      <c r="A31" s="12"/>
    </row>
    <row r="32" spans="1:14" ht="13" x14ac:dyDescent="0.3">
      <c r="B32" s="26" t="s">
        <v>26</v>
      </c>
      <c r="C32" s="26"/>
      <c r="D32" s="26"/>
      <c r="G32" s="27" t="s">
        <v>27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tr">
        <f>B10</f>
        <v>JUAN TOMAS RODRIGUEZ MONTERO</v>
      </c>
      <c r="C36" s="23"/>
      <c r="D36" s="23"/>
      <c r="E36" s="13"/>
      <c r="F36" s="13"/>
      <c r="G36" s="23" t="str">
        <f>'1'!G34:J34</f>
        <v xml:space="preserve">TONATIUH SOSME SANCHEZ </v>
      </c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B4" zoomScale="110" zoomScaleNormal="110" zoomScaleSheetLayoutView="100" workbookViewId="0">
      <selection activeCell="A14" sqref="A14: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38</v>
      </c>
      <c r="B14" s="9" t="s">
        <v>45</v>
      </c>
      <c r="C14" s="9" t="s">
        <v>40</v>
      </c>
      <c r="D14" s="9" t="s">
        <v>43</v>
      </c>
      <c r="E14" s="9">
        <v>20</v>
      </c>
      <c r="F14" s="9">
        <v>11</v>
      </c>
      <c r="G14" s="9"/>
      <c r="H14" s="10">
        <v>0.55000000000000004</v>
      </c>
      <c r="I14" s="9">
        <v>9</v>
      </c>
      <c r="J14" s="10">
        <v>0.45</v>
      </c>
      <c r="K14" s="9"/>
      <c r="L14" s="10"/>
      <c r="M14" s="9">
        <v>52</v>
      </c>
      <c r="N14" s="15">
        <v>0.55000000000000004</v>
      </c>
    </row>
    <row r="15" spans="1:14" s="11" customFormat="1" ht="25" x14ac:dyDescent="0.25">
      <c r="A15" s="9" t="s">
        <v>39</v>
      </c>
      <c r="B15" s="9" t="s">
        <v>45</v>
      </c>
      <c r="C15" s="9" t="s">
        <v>41</v>
      </c>
      <c r="D15" s="9" t="s">
        <v>44</v>
      </c>
      <c r="E15" s="9">
        <v>36</v>
      </c>
      <c r="F15" s="9">
        <v>26</v>
      </c>
      <c r="G15" s="9"/>
      <c r="H15" s="10">
        <v>0.72</v>
      </c>
      <c r="I15" s="9">
        <v>10</v>
      </c>
      <c r="J15" s="10">
        <v>0.28000000000000003</v>
      </c>
      <c r="K15" s="9"/>
      <c r="L15" s="10"/>
      <c r="M15" s="9">
        <v>68</v>
      </c>
      <c r="N15" s="15">
        <v>0.72</v>
      </c>
    </row>
    <row r="16" spans="1:14" s="11" customFormat="1" ht="25" x14ac:dyDescent="0.25">
      <c r="A16" s="21" t="s">
        <v>36</v>
      </c>
      <c r="B16" s="9" t="s">
        <v>45</v>
      </c>
      <c r="C16" s="9" t="s">
        <v>42</v>
      </c>
      <c r="D16" s="9" t="s">
        <v>44</v>
      </c>
      <c r="E16" s="9">
        <v>28</v>
      </c>
      <c r="F16" s="9">
        <v>28</v>
      </c>
      <c r="G16" s="9"/>
      <c r="H16" s="10">
        <v>1</v>
      </c>
      <c r="I16" s="9">
        <v>0</v>
      </c>
      <c r="J16" s="10">
        <v>0</v>
      </c>
      <c r="K16" s="9"/>
      <c r="L16" s="10"/>
      <c r="M16" s="9">
        <v>93</v>
      </c>
      <c r="N16" s="15">
        <v>0.67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" thickBot="1" x14ac:dyDescent="0.3">
      <c r="A22" s="16" t="s">
        <v>23</v>
      </c>
      <c r="B22" s="17" t="s">
        <v>24</v>
      </c>
      <c r="C22" s="17" t="s">
        <v>24</v>
      </c>
      <c r="D22" s="17" t="s">
        <v>24</v>
      </c>
      <c r="E22" s="17">
        <f>SUM(E14:E21)</f>
        <v>84</v>
      </c>
      <c r="F22" s="17">
        <f>SUM(F14:F21)</f>
        <v>65</v>
      </c>
      <c r="G22" s="17">
        <f>SUM(G14:G21)</f>
        <v>0</v>
      </c>
      <c r="H22" s="18"/>
      <c r="I22" s="17">
        <f t="shared" ref="I22" si="0">(E22-SUM(F22:G22))-K22</f>
        <v>19</v>
      </c>
      <c r="J22" s="18"/>
      <c r="K22" s="17">
        <f>SUM(K14:K21)</f>
        <v>0</v>
      </c>
      <c r="L22" s="18">
        <f t="shared" ref="L22" si="1">K22/E22</f>
        <v>0</v>
      </c>
      <c r="M22" s="17">
        <f>AVERAGE(M14:M21)</f>
        <v>71</v>
      </c>
      <c r="N22" s="19">
        <f>AVERAGE(N14:N21)</f>
        <v>0.64666666666666661</v>
      </c>
    </row>
    <row r="24" spans="1:14" ht="120" customHeight="1" x14ac:dyDescent="0.25">
      <c r="A24" s="32" t="s">
        <v>25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6" spans="1:14" x14ac:dyDescent="0.25">
      <c r="A26" s="12"/>
    </row>
    <row r="27" spans="1:14" ht="13" x14ac:dyDescent="0.3">
      <c r="B27" s="26" t="s">
        <v>26</v>
      </c>
      <c r="C27" s="26"/>
      <c r="D27" s="26"/>
      <c r="G27" s="27" t="s">
        <v>27</v>
      </c>
      <c r="H27" s="27"/>
      <c r="I27" s="27"/>
      <c r="J27" s="27"/>
    </row>
    <row r="28" spans="1:14" ht="62.25" customHeight="1" x14ac:dyDescent="0.25">
      <c r="B28" s="28"/>
      <c r="C28" s="28"/>
      <c r="D28" s="28"/>
      <c r="G28" s="29"/>
      <c r="H28" s="29"/>
      <c r="I28" s="29"/>
      <c r="J28" s="29"/>
    </row>
    <row r="29" spans="1:14" hidden="1" x14ac:dyDescent="0.25">
      <c r="A29" s="22" t="e">
        <v>#REF!</v>
      </c>
      <c r="B29" s="22"/>
      <c r="C29" s="6"/>
      <c r="E29" s="22"/>
      <c r="F29" s="22"/>
      <c r="G29" s="22"/>
      <c r="H29" s="22"/>
    </row>
    <row r="30" spans="1:14" hidden="1" x14ac:dyDescent="0.25"/>
    <row r="31" spans="1:14" ht="45" customHeight="1" x14ac:dyDescent="0.25">
      <c r="B31" s="23" t="str">
        <f>B10</f>
        <v>JUAN TOMAS RODRIGUEZ MONTERO</v>
      </c>
      <c r="C31" s="23"/>
      <c r="D31" s="23"/>
      <c r="E31" s="13"/>
      <c r="F31" s="13"/>
      <c r="G31" s="23" t="str">
        <f>'1'!G34:J34</f>
        <v xml:space="preserve">TONATIUH SOSME SANCHEZ </v>
      </c>
      <c r="H31" s="23"/>
      <c r="I31" s="23"/>
      <c r="J31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Normal="100" zoomScaleSheetLayoutView="100" workbookViewId="0">
      <selection activeCell="G7" sqref="G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34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1</v>
      </c>
      <c r="C8" s="29"/>
      <c r="D8" s="14" t="s">
        <v>4</v>
      </c>
      <c r="E8" s="20">
        <v>3</v>
      </c>
      <c r="F8"/>
      <c r="G8" s="4" t="s">
        <v>5</v>
      </c>
      <c r="H8" s="20">
        <v>3</v>
      </c>
      <c r="I8" s="35" t="s">
        <v>6</v>
      </c>
      <c r="J8" s="35"/>
      <c r="K8" s="35"/>
      <c r="L8" s="29" t="s">
        <v>37</v>
      </c>
      <c r="M8" s="29"/>
      <c r="N8" s="29"/>
    </row>
    <row r="10" spans="1:14" ht="13" x14ac:dyDescent="0.3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38</v>
      </c>
      <c r="B14" s="9" t="s">
        <v>46</v>
      </c>
      <c r="C14" s="9" t="s">
        <v>40</v>
      </c>
      <c r="D14" s="9" t="s">
        <v>43</v>
      </c>
      <c r="E14" s="9">
        <v>20</v>
      </c>
      <c r="F14" s="9">
        <v>10</v>
      </c>
      <c r="G14" s="9">
        <v>3</v>
      </c>
      <c r="H14" s="10">
        <v>0.65</v>
      </c>
      <c r="I14" s="9">
        <v>7</v>
      </c>
      <c r="J14" s="10">
        <v>0.35</v>
      </c>
      <c r="K14" s="9">
        <v>0</v>
      </c>
      <c r="L14" s="10">
        <v>0</v>
      </c>
      <c r="M14" s="9">
        <v>60</v>
      </c>
      <c r="N14" s="15">
        <v>0.65</v>
      </c>
    </row>
    <row r="15" spans="1:14" s="11" customFormat="1" ht="25" x14ac:dyDescent="0.25">
      <c r="A15" s="9" t="s">
        <v>39</v>
      </c>
      <c r="B15" s="9" t="s">
        <v>46</v>
      </c>
      <c r="C15" s="9" t="s">
        <v>41</v>
      </c>
      <c r="D15" s="9" t="s">
        <v>44</v>
      </c>
      <c r="E15" s="9">
        <v>36</v>
      </c>
      <c r="F15" s="9">
        <v>20</v>
      </c>
      <c r="G15" s="9">
        <v>6</v>
      </c>
      <c r="H15" s="10">
        <v>0.72</v>
      </c>
      <c r="I15" s="9">
        <v>10</v>
      </c>
      <c r="J15" s="10">
        <v>0.28000000000000003</v>
      </c>
      <c r="K15" s="9">
        <v>0</v>
      </c>
      <c r="L15" s="10">
        <v>0</v>
      </c>
      <c r="M15" s="9">
        <v>69</v>
      </c>
      <c r="N15" s="15">
        <v>0.72</v>
      </c>
    </row>
    <row r="16" spans="1:14" s="11" customFormat="1" ht="25" x14ac:dyDescent="0.25">
      <c r="A16" s="21" t="s">
        <v>36</v>
      </c>
      <c r="B16" s="9" t="s">
        <v>46</v>
      </c>
      <c r="C16" s="9" t="s">
        <v>42</v>
      </c>
      <c r="D16" s="9" t="s">
        <v>44</v>
      </c>
      <c r="E16" s="9">
        <v>28</v>
      </c>
      <c r="F16" s="9">
        <v>25</v>
      </c>
      <c r="G16" s="9">
        <v>3</v>
      </c>
      <c r="H16" s="10">
        <v>1</v>
      </c>
      <c r="I16" s="9">
        <v>0</v>
      </c>
      <c r="J16" s="10">
        <v>0</v>
      </c>
      <c r="K16" s="9">
        <v>0</v>
      </c>
      <c r="L16" s="10">
        <v>0</v>
      </c>
      <c r="M16" s="9">
        <v>92</v>
      </c>
      <c r="N16" s="15">
        <v>0.67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55</v>
      </c>
      <c r="G25" s="17">
        <f>SUM(G14:G24)</f>
        <v>12</v>
      </c>
      <c r="H25" s="18">
        <f>SUM(F25:G25)/E25</f>
        <v>0.79761904761904767</v>
      </c>
      <c r="I25" s="17">
        <f t="shared" ref="I25" si="0">(E25-SUM(F25:G25))-K25</f>
        <v>17</v>
      </c>
      <c r="J25" s="18">
        <f t="shared" ref="J25" si="1">I25/E25</f>
        <v>0.20238095238095238</v>
      </c>
      <c r="K25" s="17">
        <f>SUM(K14:K24)</f>
        <v>0</v>
      </c>
      <c r="L25" s="18">
        <f t="shared" ref="L25" si="2">K25/E25</f>
        <v>0</v>
      </c>
      <c r="M25" s="17">
        <f>AVERAGE(M14:M24)</f>
        <v>73.666666666666671</v>
      </c>
      <c r="N25" s="19">
        <f>AVERAGE(N14:N24)</f>
        <v>0.68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ING. JUAN TOMAS RODRIGUEZ MONTERO</v>
      </c>
      <c r="C34" s="23"/>
      <c r="D34" s="23"/>
      <c r="E34" s="13"/>
      <c r="F34" s="13"/>
      <c r="G34" s="23" t="s">
        <v>31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 01</cp:lastModifiedBy>
  <cp:revision/>
  <cp:lastPrinted>2023-01-10T03:58:14Z</cp:lastPrinted>
  <dcterms:created xsi:type="dcterms:W3CDTF">2021-11-22T14:45:25Z</dcterms:created>
  <dcterms:modified xsi:type="dcterms:W3CDTF">2025-06-11T23:47:00Z</dcterms:modified>
  <cp:category/>
  <cp:contentStatus/>
</cp:coreProperties>
</file>