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"/>
    </mc:Choice>
  </mc:AlternateContent>
  <xr:revisionPtr revIDLastSave="0" documentId="8_{45CBD19B-BC91-4800-8652-87C4B809D13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3" l="1"/>
  <c r="L15" i="23"/>
  <c r="N28" i="25"/>
  <c r="M28" i="25"/>
  <c r="K28" i="25"/>
  <c r="G28" i="25"/>
  <c r="F28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B10" i="23"/>
  <c r="B38" i="23" s="1"/>
  <c r="L8" i="23"/>
  <c r="H8" i="23"/>
  <c r="C14" i="22"/>
  <c r="D14" i="22"/>
  <c r="L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L14" i="25"/>
  <c r="H14" i="25"/>
  <c r="L14" i="24"/>
  <c r="H14" i="24"/>
  <c r="L14" i="23"/>
  <c r="E29" i="23"/>
  <c r="E28" i="24" l="1"/>
  <c r="I28" i="24" s="1"/>
  <c r="J28" i="24" s="1"/>
  <c r="H28" i="24"/>
  <c r="H29" i="23"/>
  <c r="H28" i="10"/>
  <c r="I29" i="23"/>
  <c r="J29" i="23" s="1"/>
  <c r="L28" i="24"/>
  <c r="L29" i="23"/>
  <c r="E28" i="22"/>
  <c r="I28" i="22" s="1"/>
  <c r="J28" i="22" s="1"/>
  <c r="H15" i="24"/>
  <c r="L16" i="23"/>
  <c r="E28" i="25"/>
  <c r="L28" i="10"/>
  <c r="I28" i="10"/>
  <c r="J28" i="10" s="1"/>
  <c r="L15" i="24"/>
  <c r="H15" i="25"/>
  <c r="L15" i="25"/>
  <c r="H28" i="22" l="1"/>
  <c r="L28" i="22"/>
  <c r="L28" i="25"/>
  <c r="H28" i="25"/>
  <c r="I28" i="25"/>
  <c r="J28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<sst xmlns="http://schemas.openxmlformats.org/spreadsheetml/2006/main" count="188" uniqueCount="52">
  <si>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</si>
  <si>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</si>
  <si>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</si>
  <si>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</si>
  <si>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</si>
  <si>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</si>
  <si>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</si>
  <si>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</si>
  <si>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</si>
  <si>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</si>
  <si>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</si>
  <si>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</si>
  <si>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</si>
  <si>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</si>
  <si>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</si>
  <si>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</si>
  <si>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</si>
  <si>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</si>
  <si>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</si>
  <si>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</si>
  <si>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</si>
  <si>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</si>
  <si>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</si>
  <si>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</si>
  <si>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</si>
  <si>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</si>
  <si>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</si>
  <si>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</si>
  <si>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</si>
  <si>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</si>
  <si>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</si>
  <si>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L.C MANUEL DE JESUS CANO BUSTAMANTE</t>
  </si>
  <si>
    <t>II</t>
  </si>
  <si>
    <t>LIC. EN ADMINISTRACION</t>
  </si>
  <si>
    <t xml:space="preserve">n </t>
  </si>
  <si>
    <t xml:space="preserve"> </t>
  </si>
  <si>
    <t xml:space="preserve">  </t>
  </si>
  <si>
    <t>LIC. ANGEL HERNANDEZ SANCHEZ</t>
  </si>
  <si>
    <t>GESTION EMPRES.</t>
  </si>
  <si>
    <t>CP. ANA KARENINA CORDOBA FERMAN</t>
  </si>
  <si>
    <t>CP A.KARENINA CORDOBA FERMAN</t>
  </si>
  <si>
    <t>GESTION FINANCIERA DIGITAL</t>
  </si>
  <si>
    <t>714A</t>
  </si>
  <si>
    <t>FEB.2025- JUN 2025</t>
  </si>
  <si>
    <t>CALCULO INTEGRAL</t>
  </si>
  <si>
    <t>202B</t>
  </si>
  <si>
    <t>207B</t>
  </si>
  <si>
    <t>DEPTO. DE CIENCIAS BASICAS</t>
  </si>
  <si>
    <t>III</t>
  </si>
  <si>
    <t>IEME</t>
  </si>
  <si>
    <t>IGEM</t>
  </si>
  <si>
    <t>DR TONATIUH SOSME 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</si>
</sst>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24" name="Imagen 3" descr="Inicio - TecNM Celaya">
          <a:extLst>
            <a:ext uri="{FF2B5EF4-FFF2-40B4-BE49-F238E27FC236}">
              <a16:creationId xmlns:a16="http://schemas.microsoft.com/office/drawing/2014/main" id="{00000000-0008-0000-0000-00006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25" name="Imagen 1">
          <a:extLst>
            <a:ext uri="{FF2B5EF4-FFF2-40B4-BE49-F238E27FC236}">
              <a16:creationId xmlns:a16="http://schemas.microsoft.com/office/drawing/2014/main" id="{00000000-0008-0000-0000-000069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39" name="Imagen 1" descr="Inicio - TecNM Celaya">
          <a:extLst>
            <a:ext uri="{FF2B5EF4-FFF2-40B4-BE49-F238E27FC236}">
              <a16:creationId xmlns:a16="http://schemas.microsoft.com/office/drawing/2014/main" id="{00000000-0008-0000-0100-00006B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40" name="Imagen 2">
          <a:extLst>
            <a:ext uri="{FF2B5EF4-FFF2-40B4-BE49-F238E27FC236}">
              <a16:creationId xmlns:a16="http://schemas.microsoft.com/office/drawing/2014/main" id="{00000000-0008-0000-0100-00006C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62" name="Imagen 1" descr="Inicio - TecNM Celaya">
          <a:extLst>
            <a:ext uri="{FF2B5EF4-FFF2-40B4-BE49-F238E27FC236}">
              <a16:creationId xmlns:a16="http://schemas.microsoft.com/office/drawing/2014/main" id="{00000000-0008-0000-0200-00006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63" name="Imagen 2">
          <a:extLst>
            <a:ext uri="{FF2B5EF4-FFF2-40B4-BE49-F238E27FC236}">
              <a16:creationId xmlns:a16="http://schemas.microsoft.com/office/drawing/2014/main" id="{00000000-0008-0000-0200-00006B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86" name="Imagen 1" descr="Inicio - TecNM Celaya">
          <a:extLst>
            <a:ext uri="{FF2B5EF4-FFF2-40B4-BE49-F238E27FC236}">
              <a16:creationId xmlns:a16="http://schemas.microsoft.com/office/drawing/2014/main" id="{00000000-0008-0000-0300-00006A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87" name="Imagen 2">
          <a:extLst>
            <a:ext uri="{FF2B5EF4-FFF2-40B4-BE49-F238E27FC236}">
              <a16:creationId xmlns:a16="http://schemas.microsoft.com/office/drawing/2014/main" id="{00000000-0008-0000-0300-00006B5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10" name="Imagen 1" descr="Inicio - TecNM Celaya">
          <a:extLst>
            <a:ext uri="{FF2B5EF4-FFF2-40B4-BE49-F238E27FC236}">
              <a16:creationId xmlns:a16="http://schemas.microsoft.com/office/drawing/2014/main" id="{00000000-0008-0000-0400-00006A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11" name="Imagen 2">
          <a:extLst>
            <a:ext uri="{FF2B5EF4-FFF2-40B4-BE49-F238E27FC236}">
              <a16:creationId xmlns:a16="http://schemas.microsoft.com/office/drawing/2014/main" id="{00000000-0008-0000-0400-00006B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106" zoomScaleNormal="85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customWidth="1"/>
    <col min="3" max="3" width="10.332031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8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1">
        <v>1</v>
      </c>
      <c r="C8" s="31"/>
      <c r="D8" s="14" t="s">
        <v>4</v>
      </c>
      <c r="E8" s="5">
        <v>1</v>
      </c>
      <c r="G8" s="4" t="s">
        <v>5</v>
      </c>
      <c r="H8" s="5">
        <v>1</v>
      </c>
      <c r="I8" s="39" t="s">
        <v>6</v>
      </c>
      <c r="J8" s="39"/>
      <c r="K8" s="39"/>
      <c r="L8" s="31" t="s">
        <v>43</v>
      </c>
      <c r="M8" s="31"/>
      <c r="N8" s="31"/>
    </row>
    <row r="10" spans="1:14" x14ac:dyDescent="0.25">
      <c r="A10" s="4" t="s">
        <v>7</v>
      </c>
      <c r="B10" s="31" t="s">
        <v>37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1" t="s">
        <v>8</v>
      </c>
      <c r="B12" s="23" t="s">
        <v>9</v>
      </c>
      <c r="C12" s="23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2" t="s">
        <v>20</v>
      </c>
    </row>
    <row r="13" spans="1:14" x14ac:dyDescent="0.25">
      <c r="A13" s="22"/>
      <c r="B13" s="24"/>
      <c r="C13" s="24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5">
      <c r="A14" s="8" t="s">
        <v>41</v>
      </c>
      <c r="B14" s="9">
        <v>1</v>
      </c>
      <c r="C14" s="9" t="s">
        <v>42</v>
      </c>
      <c r="D14" s="9" t="s">
        <v>38</v>
      </c>
      <c r="E14" s="9">
        <v>23</v>
      </c>
      <c r="F14" s="9">
        <v>23</v>
      </c>
      <c r="G14" s="9">
        <v>0</v>
      </c>
      <c r="H14" s="10"/>
      <c r="I14" s="9">
        <v>0</v>
      </c>
      <c r="J14" s="10"/>
      <c r="K14" s="9">
        <v>0</v>
      </c>
      <c r="L14" s="10">
        <f>K14/E14</f>
        <v>0</v>
      </c>
      <c r="M14" s="9">
        <v>90</v>
      </c>
      <c r="N14" s="15">
        <v>0.23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23</v>
      </c>
      <c r="F28" s="17">
        <f>SUM(F14:F27)</f>
        <v>23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90</v>
      </c>
      <c r="N28" s="19">
        <f>AVERAGE(N14:N27)</f>
        <v>0.23</v>
      </c>
    </row>
    <row r="30" spans="1:14" ht="120" customHeight="1" x14ac:dyDescent="0.25">
      <c r="A30" s="26" t="s">
        <v>25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2"/>
    </row>
    <row r="33" spans="1:10" x14ac:dyDescent="0.25">
      <c r="B33" s="34" t="s">
        <v>26</v>
      </c>
      <c r="C33" s="34"/>
      <c r="D33" s="34"/>
      <c r="G33" s="35" t="s">
        <v>27</v>
      </c>
      <c r="H33" s="35"/>
      <c r="I33" s="35"/>
      <c r="J33" s="35"/>
    </row>
    <row r="34" spans="1:10" ht="62.25" customHeight="1" x14ac:dyDescent="0.25">
      <c r="B34" s="36"/>
      <c r="C34" s="36"/>
      <c r="D34" s="36"/>
      <c r="G34" s="31"/>
      <c r="H34" s="31"/>
      <c r="I34" s="31"/>
      <c r="J34" s="31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9" t="str">
        <f>B10</f>
        <v>LIC. ANGEL HERNANDEZ SANCHEZ</v>
      </c>
      <c r="C37" s="29"/>
      <c r="D37" s="29"/>
      <c r="E37" s="13"/>
      <c r="F37" s="13"/>
      <c r="G37" s="29" t="s">
        <v>39</v>
      </c>
      <c r="H37" s="29"/>
      <c r="I37" s="29"/>
      <c r="J37" s="29"/>
    </row>
  </sheetData>
  <mergeCells count="31">
    <mergeCell ref="E6:H6"/>
    <mergeCell ref="I8:K8"/>
    <mergeCell ref="L8:N8"/>
    <mergeCell ref="B8:C8"/>
    <mergeCell ref="L12:L13"/>
    <mergeCell ref="K12:K13"/>
    <mergeCell ref="J12:J13"/>
    <mergeCell ref="B10:L10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B33:D33"/>
    <mergeCell ref="G33:J33"/>
    <mergeCell ref="B34:D34"/>
    <mergeCell ref="A3:N3"/>
    <mergeCell ref="A5:N5"/>
    <mergeCell ref="A6:D6"/>
    <mergeCell ref="A12:A13"/>
    <mergeCell ref="B12:B13"/>
    <mergeCell ref="A35:B35"/>
    <mergeCell ref="E35:H35"/>
    <mergeCell ref="A30:N30"/>
    <mergeCell ref="C12:C13"/>
    <mergeCell ref="I12:I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2" zoomScale="88" zoomScaleNormal="85" zoomScaleSheetLayoutView="100" workbookViewId="0">
      <selection activeCell="B15" sqref="B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66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5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5" x14ac:dyDescent="0.25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31">
        <v>2</v>
      </c>
      <c r="C8" s="31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9" t="s">
        <v>6</v>
      </c>
      <c r="J8" s="39"/>
      <c r="K8" s="39"/>
      <c r="L8" s="31" t="str">
        <f>'1'!L8</f>
        <v>FEB.2025- JUN 2025</v>
      </c>
      <c r="M8" s="31"/>
      <c r="N8" s="31"/>
    </row>
    <row r="10" spans="1:15" x14ac:dyDescent="0.25">
      <c r="A10" s="4" t="s">
        <v>7</v>
      </c>
      <c r="B10" s="31" t="str">
        <f>'1'!B10</f>
        <v>LIC. ANGEL HERNANDEZ SANCHEZ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21" t="s">
        <v>8</v>
      </c>
      <c r="B12" s="23" t="s">
        <v>9</v>
      </c>
      <c r="C12" s="23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>
        <v>0</v>
      </c>
      <c r="J12" s="27" t="s">
        <v>16</v>
      </c>
      <c r="K12" s="27" t="s">
        <v>17</v>
      </c>
      <c r="L12" s="27" t="s">
        <v>18</v>
      </c>
      <c r="M12" s="27" t="s">
        <v>19</v>
      </c>
      <c r="N12" s="32" t="s">
        <v>20</v>
      </c>
    </row>
    <row r="13" spans="1:15" x14ac:dyDescent="0.25">
      <c r="A13" s="22"/>
      <c r="B13" s="24"/>
      <c r="C13" s="24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3"/>
    </row>
    <row r="14" spans="1:15" s="11" customFormat="1" x14ac:dyDescent="0.25">
      <c r="A14" s="9" t="str">
        <f>'1'!A14</f>
        <v>GESTION FINANCIERA DIGITAL</v>
      </c>
      <c r="B14" s="9" t="s">
        <v>32</v>
      </c>
      <c r="C14" s="9" t="str">
        <f>'1'!C14</f>
        <v>714A</v>
      </c>
      <c r="D14" s="9" t="str">
        <f>'1'!D14</f>
        <v>GESTION EMPRES.</v>
      </c>
      <c r="E14" s="9">
        <v>21</v>
      </c>
      <c r="F14" s="9">
        <v>21</v>
      </c>
      <c r="G14" s="9">
        <v>0</v>
      </c>
      <c r="H14" s="10"/>
      <c r="I14" s="9">
        <v>0</v>
      </c>
      <c r="J14" s="10"/>
      <c r="K14" s="9">
        <v>0</v>
      </c>
      <c r="L14" s="10">
        <f>K14/E14</f>
        <v>0</v>
      </c>
      <c r="M14" s="9">
        <v>91</v>
      </c>
      <c r="N14" s="15">
        <v>0.52</v>
      </c>
    </row>
    <row r="15" spans="1:15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  <c r="O15" s="11" t="s">
        <v>34</v>
      </c>
    </row>
    <row r="16" spans="1:15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21</v>
      </c>
      <c r="F28" s="17">
        <f>SUM(F14:F27)</f>
        <v>21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91</v>
      </c>
      <c r="N28" s="19">
        <f>AVERAGE(N14:N27)</f>
        <v>0.52</v>
      </c>
    </row>
    <row r="30" spans="1:14" ht="120" customHeight="1" x14ac:dyDescent="0.25">
      <c r="A30" s="26" t="s">
        <v>25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2"/>
    </row>
    <row r="33" spans="1:10" x14ac:dyDescent="0.25">
      <c r="B33" s="34" t="s">
        <v>26</v>
      </c>
      <c r="C33" s="34"/>
      <c r="D33" s="34"/>
      <c r="G33" s="35" t="s">
        <v>27</v>
      </c>
      <c r="H33" s="35"/>
      <c r="I33" s="35"/>
      <c r="J33" s="35"/>
    </row>
    <row r="34" spans="1:10" ht="62.25" customHeight="1" x14ac:dyDescent="0.25">
      <c r="B34" s="36"/>
      <c r="C34" s="36"/>
      <c r="D34" s="36"/>
      <c r="G34" s="31"/>
      <c r="H34" s="31"/>
      <c r="I34" s="31"/>
      <c r="J34" s="31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9" t="str">
        <f>B10</f>
        <v>LIC. ANGEL HERNANDEZ SANCHEZ</v>
      </c>
      <c r="C37" s="29"/>
      <c r="D37" s="29"/>
      <c r="E37" s="13"/>
      <c r="F37" s="13"/>
      <c r="G37" s="29" t="s">
        <v>31</v>
      </c>
      <c r="H37" s="29"/>
      <c r="I37" s="29"/>
      <c r="J37" s="29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abSelected="1" zoomScale="85" zoomScaleNormal="85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5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39" t="s">
        <v>6</v>
      </c>
      <c r="J8" s="39"/>
      <c r="K8" s="39"/>
      <c r="L8" s="31" t="str">
        <f>'1'!L8</f>
        <v>FEB.2025- JUN 2025</v>
      </c>
      <c r="M8" s="31"/>
      <c r="N8" s="31"/>
    </row>
    <row r="10" spans="1:14" x14ac:dyDescent="0.25">
      <c r="A10" s="4" t="s">
        <v>7</v>
      </c>
      <c r="B10" s="31" t="str">
        <f>'1'!B10</f>
        <v>LIC. ANGEL HERNANDEZ SANCHEZ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1" t="s">
        <v>8</v>
      </c>
      <c r="B12" s="23" t="s">
        <v>9</v>
      </c>
      <c r="C12" s="23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2" t="s">
        <v>20</v>
      </c>
    </row>
    <row r="13" spans="1:14" x14ac:dyDescent="0.25">
      <c r="A13" s="22"/>
      <c r="B13" s="24"/>
      <c r="C13" s="24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5">
      <c r="A14" s="9" t="s">
        <v>44</v>
      </c>
      <c r="B14" s="9" t="s">
        <v>32</v>
      </c>
      <c r="C14" s="9" t="s">
        <v>46</v>
      </c>
      <c r="D14" s="9" t="s">
        <v>50</v>
      </c>
      <c r="E14" s="9">
        <v>35</v>
      </c>
      <c r="F14" s="9">
        <v>30</v>
      </c>
      <c r="G14" s="9"/>
      <c r="H14" s="10"/>
      <c r="I14" s="9">
        <v>5</v>
      </c>
      <c r="J14" s="10"/>
      <c r="K14" s="9">
        <v>0</v>
      </c>
      <c r="L14" s="10">
        <f>K14/E14</f>
        <v>0</v>
      </c>
      <c r="M14" s="9">
        <v>86</v>
      </c>
      <c r="N14" s="15">
        <v>0.56000000000000005</v>
      </c>
    </row>
    <row r="15" spans="1:14" s="11" customFormat="1" x14ac:dyDescent="0.25">
      <c r="A15" s="9" t="s">
        <v>44</v>
      </c>
      <c r="B15" s="9" t="s">
        <v>48</v>
      </c>
      <c r="C15" s="9" t="s">
        <v>46</v>
      </c>
      <c r="D15" s="9" t="s">
        <v>50</v>
      </c>
      <c r="E15" s="9">
        <v>35</v>
      </c>
      <c r="F15" s="9">
        <v>30</v>
      </c>
      <c r="G15" s="9"/>
      <c r="H15" s="10"/>
      <c r="I15" s="9">
        <v>5</v>
      </c>
      <c r="J15" s="10"/>
      <c r="K15" s="9">
        <v>0</v>
      </c>
      <c r="L15" s="10">
        <f>K15/E15</f>
        <v>0</v>
      </c>
      <c r="M15" s="9">
        <v>86</v>
      </c>
      <c r="N15" s="15">
        <v>0.56000000000000005</v>
      </c>
    </row>
    <row r="16" spans="1:14" s="11" customFormat="1" x14ac:dyDescent="0.25">
      <c r="A16" s="9" t="s">
        <v>44</v>
      </c>
      <c r="B16" s="9" t="s">
        <v>32</v>
      </c>
      <c r="C16" s="9" t="s">
        <v>45</v>
      </c>
      <c r="D16" s="9" t="s">
        <v>49</v>
      </c>
      <c r="E16" s="9">
        <v>17</v>
      </c>
      <c r="F16" s="9">
        <v>16</v>
      </c>
      <c r="G16" s="9"/>
      <c r="H16" s="10"/>
      <c r="I16" s="9">
        <v>1</v>
      </c>
      <c r="J16" s="10"/>
      <c r="K16" s="9">
        <v>0</v>
      </c>
      <c r="L16" s="10">
        <f>K16/E16</f>
        <v>0</v>
      </c>
      <c r="M16" s="9">
        <v>83</v>
      </c>
      <c r="N16" s="15">
        <v>0.34</v>
      </c>
    </row>
    <row r="17" spans="1:14" s="11" customFormat="1" x14ac:dyDescent="0.25">
      <c r="A17" s="9" t="s">
        <v>44</v>
      </c>
      <c r="B17" s="9" t="s">
        <v>48</v>
      </c>
      <c r="C17" s="9" t="s">
        <v>45</v>
      </c>
      <c r="D17" s="9" t="s">
        <v>49</v>
      </c>
      <c r="E17" s="9">
        <v>17</v>
      </c>
      <c r="F17" s="9">
        <v>16</v>
      </c>
      <c r="G17" s="9"/>
      <c r="H17" s="10"/>
      <c r="I17" s="9">
        <v>1</v>
      </c>
      <c r="J17" s="10"/>
      <c r="K17" s="9">
        <v>0</v>
      </c>
      <c r="L17" s="10">
        <f>K17/E17</f>
        <v>0</v>
      </c>
      <c r="M17" s="9">
        <v>83</v>
      </c>
      <c r="N17" s="15">
        <v>0.34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104</v>
      </c>
      <c r="F29" s="17">
        <f>SUM(F14:F28)</f>
        <v>92</v>
      </c>
      <c r="G29" s="17">
        <f>SUM(G14:G28)</f>
        <v>0</v>
      </c>
      <c r="H29" s="18">
        <f>SUM(F29:G29)/E29</f>
        <v>0.88461538461538458</v>
      </c>
      <c r="I29" s="17">
        <f>(E29-SUM(F29:G29))-K29</f>
        <v>12</v>
      </c>
      <c r="J29" s="18">
        <f>I29/E29</f>
        <v>0.11538461538461539</v>
      </c>
      <c r="K29" s="17">
        <f>SUM(K14:K28)</f>
        <v>0</v>
      </c>
      <c r="L29" s="18">
        <f>K29/E29</f>
        <v>0</v>
      </c>
      <c r="M29" s="17">
        <f>AVERAGE(M14:M28)</f>
        <v>84.5</v>
      </c>
      <c r="N29" s="19">
        <f>AVERAGE(N14:N28)</f>
        <v>0.45000000000000007</v>
      </c>
    </row>
    <row r="31" spans="1:14" ht="120" customHeight="1" x14ac:dyDescent="0.25">
      <c r="A31" s="26" t="s">
        <v>25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3" spans="1:10" x14ac:dyDescent="0.25">
      <c r="A33" s="12"/>
    </row>
    <row r="34" spans="1:10" x14ac:dyDescent="0.25">
      <c r="B34" s="34" t="s">
        <v>26</v>
      </c>
      <c r="C34" s="34"/>
      <c r="D34" s="34"/>
      <c r="G34" s="35" t="s">
        <v>27</v>
      </c>
      <c r="H34" s="35"/>
      <c r="I34" s="35"/>
      <c r="J34" s="35"/>
    </row>
    <row r="35" spans="1:10" ht="62.25" customHeight="1" x14ac:dyDescent="0.25">
      <c r="B35" s="36"/>
      <c r="C35" s="36"/>
      <c r="D35" s="36"/>
      <c r="G35" s="31"/>
      <c r="H35" s="31"/>
      <c r="I35" s="31"/>
      <c r="J35" s="31"/>
    </row>
    <row r="36" spans="1:10" hidden="1" x14ac:dyDescent="0.25">
      <c r="A36" s="25" t="e">
        <v>#REF!</v>
      </c>
      <c r="B36" s="25"/>
      <c r="C36" s="6"/>
      <c r="E36" s="25"/>
      <c r="F36" s="25"/>
      <c r="G36" s="25"/>
      <c r="H36" s="25"/>
    </row>
    <row r="37" spans="1:10" hidden="1" x14ac:dyDescent="0.25"/>
    <row r="38" spans="1:10" ht="45" customHeight="1" x14ac:dyDescent="0.25">
      <c r="B38" s="29" t="str">
        <f>B10</f>
        <v>LIC. ANGEL HERNANDEZ SANCHEZ</v>
      </c>
      <c r="C38" s="29"/>
      <c r="D38" s="29"/>
      <c r="E38" s="13"/>
      <c r="F38" s="13"/>
      <c r="G38" s="29" t="s">
        <v>51</v>
      </c>
      <c r="H38" s="29"/>
      <c r="I38" s="29"/>
      <c r="J38" s="29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6:B36"/>
    <mergeCell ref="E36:H36"/>
    <mergeCell ref="B38:D38"/>
    <mergeCell ref="G38:J38"/>
    <mergeCell ref="F12:G12"/>
    <mergeCell ref="B12:B13"/>
    <mergeCell ref="G34:J34"/>
    <mergeCell ref="A31:N31"/>
    <mergeCell ref="B35:D35"/>
    <mergeCell ref="G35:J35"/>
    <mergeCell ref="B34:D34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9" t="s">
        <v>6</v>
      </c>
      <c r="J8" s="39"/>
      <c r="K8" s="39"/>
      <c r="L8" s="31" t="str">
        <f>'1'!L8</f>
        <v>FEB.2025- JUN 2025</v>
      </c>
      <c r="M8" s="31"/>
      <c r="N8" s="31"/>
    </row>
    <row r="10" spans="1:14" x14ac:dyDescent="0.25">
      <c r="A10" s="4" t="s">
        <v>7</v>
      </c>
      <c r="B10" s="31" t="str">
        <f>'1'!B10</f>
        <v>LIC. ANGEL HERNANDEZ SANCHEZ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1" t="s">
        <v>8</v>
      </c>
      <c r="B12" s="23" t="s">
        <v>9</v>
      </c>
      <c r="C12" s="23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2" t="s">
        <v>20</v>
      </c>
    </row>
    <row r="13" spans="1:14" x14ac:dyDescent="0.25">
      <c r="A13" s="22"/>
      <c r="B13" s="24"/>
      <c r="C13" s="24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5">
      <c r="A14" s="9" t="str">
        <f>'1'!A14</f>
        <v>GESTION FINANCIERA DIGITAL</v>
      </c>
      <c r="B14" s="9"/>
      <c r="C14" s="9" t="str">
        <f>'1'!C14</f>
        <v>714A</v>
      </c>
      <c r="D14" s="9" t="str">
        <f>'1'!D14</f>
        <v>GESTION EMPRES.</v>
      </c>
      <c r="E14" s="9">
        <f>'1'!E14</f>
        <v>23</v>
      </c>
      <c r="F14" s="9">
        <v>18</v>
      </c>
      <c r="G14" s="9">
        <v>5</v>
      </c>
      <c r="H14" s="10">
        <f>F14/E14</f>
        <v>0.78260869565217395</v>
      </c>
      <c r="I14" s="9"/>
      <c r="J14" s="10">
        <f>I14/E14</f>
        <v>0</v>
      </c>
      <c r="K14" s="9"/>
      <c r="L14" s="10">
        <f>K14/E14</f>
        <v>0</v>
      </c>
      <c r="M14" s="9">
        <v>86</v>
      </c>
      <c r="N14" s="15">
        <v>0.82</v>
      </c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>
        <v>20</v>
      </c>
      <c r="G15" s="9">
        <v>3</v>
      </c>
      <c r="H15" s="10" t="e">
        <f>F15/E15</f>
        <v>#DIV/0!</v>
      </c>
      <c r="I15" s="9"/>
      <c r="J15" s="10" t="e">
        <f>I15/E15</f>
        <v>#DIV/0!</v>
      </c>
      <c r="K15" s="9"/>
      <c r="L15" s="10" t="e">
        <f>K15/E15</f>
        <v>#DIV/0!</v>
      </c>
      <c r="M15" s="9">
        <v>84</v>
      </c>
      <c r="N15" s="15">
        <v>0.86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23</v>
      </c>
      <c r="F28" s="17">
        <f>SUM(F14:F27)</f>
        <v>38</v>
      </c>
      <c r="G28" s="17">
        <f>SUM(G14:G27)</f>
        <v>8</v>
      </c>
      <c r="H28" s="18">
        <f>SUM(F28:G28)/E28</f>
        <v>2</v>
      </c>
      <c r="I28" s="17">
        <f>(E28-SUM(F28:G28))-K28</f>
        <v>-23</v>
      </c>
      <c r="J28" s="18">
        <f>I28/E28</f>
        <v>-1</v>
      </c>
      <c r="K28" s="17">
        <f>SUM(K14:K27)</f>
        <v>0</v>
      </c>
      <c r="L28" s="18">
        <f>K28/E28</f>
        <v>0</v>
      </c>
      <c r="M28" s="17">
        <f>AVERAGE(M14:M27)</f>
        <v>85</v>
      </c>
      <c r="N28" s="19">
        <f>AVERAGE(N14:N27)</f>
        <v>0.84</v>
      </c>
    </row>
    <row r="30" spans="1:14" ht="120" customHeight="1" x14ac:dyDescent="0.25">
      <c r="A30" s="26" t="s">
        <v>25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2"/>
    </row>
    <row r="33" spans="1:10" x14ac:dyDescent="0.25">
      <c r="B33" s="34" t="s">
        <v>26</v>
      </c>
      <c r="C33" s="34"/>
      <c r="D33" s="34"/>
      <c r="G33" s="35" t="s">
        <v>27</v>
      </c>
      <c r="H33" s="35"/>
      <c r="I33" s="35"/>
      <c r="J33" s="35"/>
    </row>
    <row r="34" spans="1:10" ht="62.25" customHeight="1" x14ac:dyDescent="0.25">
      <c r="B34" s="36"/>
      <c r="C34" s="36"/>
      <c r="D34" s="36"/>
      <c r="G34" s="31"/>
      <c r="H34" s="31"/>
      <c r="I34" s="31"/>
      <c r="J34" s="31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9" t="str">
        <f>B10</f>
        <v>LIC. ANGEL HERNANDEZ SANCHEZ</v>
      </c>
      <c r="C37" s="29"/>
      <c r="D37" s="29"/>
      <c r="E37" s="13"/>
      <c r="F37" s="13"/>
      <c r="G37" s="29" t="s">
        <v>31</v>
      </c>
      <c r="H37" s="29"/>
      <c r="I37" s="29"/>
      <c r="J37" s="29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103" zoomScaleNormal="85" zoomScaleSheetLayoutView="100" workbookViewId="0">
      <selection activeCell="L15" sqref="L15"/>
    </sheetView>
  </sheetViews>
  <sheetFormatPr baseColWidth="10" defaultColWidth="11.44140625" defaultRowHeight="13.2" x14ac:dyDescent="0.25"/>
  <cols>
    <col min="1" max="1" width="37.33203125" style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28</v>
      </c>
      <c r="C8" s="31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9" t="s">
        <v>6</v>
      </c>
      <c r="J8" s="39"/>
      <c r="K8" s="39"/>
      <c r="L8" s="31" t="str">
        <f>'1'!L8</f>
        <v>FEB.2025- JUN 2025</v>
      </c>
      <c r="M8" s="31"/>
      <c r="N8" s="31"/>
    </row>
    <row r="10" spans="1:14" x14ac:dyDescent="0.25">
      <c r="A10" s="4" t="s">
        <v>7</v>
      </c>
      <c r="B10" s="31" t="str">
        <f>'1'!B10</f>
        <v>LIC. ANGEL HERNANDEZ SANCHEZ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1" t="s">
        <v>8</v>
      </c>
      <c r="B12" s="23" t="s">
        <v>9</v>
      </c>
      <c r="C12" s="23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2" t="s">
        <v>20</v>
      </c>
    </row>
    <row r="13" spans="1:14" x14ac:dyDescent="0.25">
      <c r="A13" s="22"/>
      <c r="B13" s="24"/>
      <c r="C13" s="24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5">
      <c r="A14" s="9" t="str">
        <f>'1'!A14</f>
        <v>GESTION FINANCIERA DIGITAL</v>
      </c>
      <c r="B14" s="9"/>
      <c r="C14" s="9" t="str">
        <f>'1'!C14</f>
        <v>714A</v>
      </c>
      <c r="D14" s="9" t="str">
        <f>'1'!D14</f>
        <v>GESTION EMPRES.</v>
      </c>
      <c r="E14" s="9">
        <f>'1'!E14</f>
        <v>23</v>
      </c>
      <c r="F14" s="9">
        <v>25</v>
      </c>
      <c r="G14" s="9"/>
      <c r="H14" s="10">
        <f t="shared" ref="H14:H15" si="0">F14/E14</f>
        <v>1.0869565217391304</v>
      </c>
      <c r="I14" s="9">
        <f t="shared" ref="I14:I28" si="1">(E14-SUM(F14:G14))-K14</f>
        <v>-4</v>
      </c>
      <c r="J14" s="10">
        <f t="shared" ref="J14:J28" si="2">I14/E14</f>
        <v>-0.17391304347826086</v>
      </c>
      <c r="K14" s="9">
        <v>2</v>
      </c>
      <c r="L14" s="10">
        <f t="shared" ref="L14:L28" si="3">K14/E14</f>
        <v>8.6956521739130432E-2</v>
      </c>
      <c r="M14" s="9">
        <v>76</v>
      </c>
      <c r="N14" s="15">
        <v>0.93</v>
      </c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-2</v>
      </c>
      <c r="J15" s="10" t="e">
        <f t="shared" si="2"/>
        <v>#DIV/0!</v>
      </c>
      <c r="K15" s="9">
        <v>2</v>
      </c>
      <c r="L15" s="10" t="e">
        <f t="shared" si="3"/>
        <v>#DIV/0!</v>
      </c>
      <c r="M15" s="9">
        <v>90</v>
      </c>
      <c r="N15" s="15">
        <v>0.92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 t="s">
        <v>35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 t="s">
        <v>36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23</v>
      </c>
      <c r="F28" s="17">
        <f>SUM(F14:F27)</f>
        <v>25</v>
      </c>
      <c r="G28" s="17">
        <f>SUM(G14:G27)</f>
        <v>0</v>
      </c>
      <c r="H28" s="18">
        <f>SUM(F28:G28)/E28</f>
        <v>1.0869565217391304</v>
      </c>
      <c r="I28" s="17">
        <f t="shared" si="1"/>
        <v>-6</v>
      </c>
      <c r="J28" s="18">
        <f t="shared" si="2"/>
        <v>-0.2608695652173913</v>
      </c>
      <c r="K28" s="17">
        <f>SUM(K14:K27)</f>
        <v>4</v>
      </c>
      <c r="L28" s="18">
        <f t="shared" si="3"/>
        <v>0.17391304347826086</v>
      </c>
      <c r="M28" s="17">
        <f>AVERAGE(M14:M27)</f>
        <v>83</v>
      </c>
      <c r="N28" s="19">
        <f>AVERAGE(N14:N27)</f>
        <v>0.92500000000000004</v>
      </c>
    </row>
    <row r="30" spans="1:14" ht="120" customHeight="1" x14ac:dyDescent="0.25">
      <c r="A30" s="26" t="s">
        <v>25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2"/>
    </row>
    <row r="33" spans="1:10" x14ac:dyDescent="0.25">
      <c r="B33" s="34" t="s">
        <v>26</v>
      </c>
      <c r="C33" s="34"/>
      <c r="D33" s="34"/>
      <c r="G33" s="35" t="s">
        <v>27</v>
      </c>
      <c r="H33" s="35"/>
      <c r="I33" s="35"/>
      <c r="J33" s="35"/>
    </row>
    <row r="34" spans="1:10" ht="62.25" customHeight="1" x14ac:dyDescent="0.25">
      <c r="B34" s="36"/>
      <c r="C34" s="36"/>
      <c r="D34" s="36"/>
      <c r="G34" s="31"/>
      <c r="H34" s="31"/>
      <c r="I34" s="31"/>
      <c r="J34" s="31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9" t="str">
        <f>B10</f>
        <v>LIC. ANGEL HERNANDEZ SANCHEZ</v>
      </c>
      <c r="C37" s="29"/>
      <c r="D37" s="29"/>
      <c r="E37" s="13"/>
      <c r="F37" s="13"/>
      <c r="G37" s="29" t="s">
        <v>40</v>
      </c>
      <c r="H37" s="29"/>
      <c r="I37" s="29"/>
      <c r="J37" s="29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C7876-4ECE-4567-84FF-E42FFF894BC5}">
  <ds:schemaRefs>
    <ds:schemaRef ds:uri="http://purl.org/dc/elements/1.1/"/>
    <ds:schemaRef ds:uri="http://schemas.openxmlformats.org/package/2006/metadata/core-properties"/>
    <ds:schemaRef ds:uri="http://purl.org/dc/terms/"/>
    <ds:schemaRef ds:uri="d87f237c-3101-4265-aa9b-ec3b3a62240c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4c96f4e2-f7db-4e02-b8f8-29de1b03c96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2025-05-16T22:15:58Z</dcterms:modified>
  <cp:category/>
  <cp:contentStatus/>
</cp:coreProperties>
</file>