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"/>
    </mc:Choice>
  </mc:AlternateContent>
  <xr:revisionPtr revIDLastSave="0" documentId="8_{F18D6C90-5F8C-4601-B505-EF85D9CF0425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N28" i="23"/>
  <c r="M28" i="23"/>
  <c r="K28" i="23"/>
  <c r="G28" i="23"/>
  <c r="F28" i="23"/>
  <c r="J15" i="23"/>
  <c r="J14" i="23"/>
  <c r="B10" i="23"/>
  <c r="B37" i="23" s="1"/>
  <c r="L8" i="23"/>
  <c r="H8" i="23"/>
  <c r="C14" i="22"/>
  <c r="D14" i="22"/>
  <c r="L14" i="22"/>
  <c r="A14" i="22"/>
  <c r="B10" i="22"/>
  <c r="B37" i="22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4" i="10"/>
  <c r="L14" i="25"/>
  <c r="H14" i="25"/>
  <c r="L14" i="23"/>
  <c r="H14" i="23"/>
  <c r="E28" i="23"/>
  <c r="E28" i="24"/>
  <c r="I28" i="24" l="1"/>
  <c r="J28" i="24" s="1"/>
  <c r="H28" i="24"/>
  <c r="H28" i="23"/>
  <c r="H28" i="10"/>
  <c r="I28" i="23"/>
  <c r="J28" i="23" s="1"/>
  <c r="L28" i="24"/>
  <c r="L28" i="23"/>
  <c r="E28" i="22"/>
  <c r="I28" i="22" s="1"/>
  <c r="J28" i="22" s="1"/>
  <c r="L15" i="23"/>
  <c r="E28" i="25"/>
  <c r="L28" i="10"/>
  <c r="I28" i="10"/>
  <c r="J28" i="10" s="1"/>
  <c r="H15" i="23"/>
  <c r="H15" i="25"/>
  <c r="L15" i="25"/>
  <c r="H28" i="22" l="1"/>
  <c r="L28" i="22"/>
  <c r="L28" i="25"/>
  <c r="H28" i="25"/>
  <c r="I28" i="25"/>
  <c r="J28" i="2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<sst xmlns="http://schemas.openxmlformats.org/spreadsheetml/2006/main" count="187" uniqueCount="56">
  <si>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</si>
  <si>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</si>
  <si>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</si>
  <si>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</si>
  <si>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</si>
  <si>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</si>
  <si>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</si>
  <si>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</si>
  <si>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</si>
  <si>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</si>
  <si>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</si>
  <si>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</si>
  <si>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</si>
  <si>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</si>
  <si>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</si>
  <si>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</si>
  <si>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</si>
  <si>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</si>
  <si>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</si>
  <si>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</si>
  <si>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</si>
  <si>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</si>
  <si>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</si>
  <si>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</si>
  <si>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</si>
  <si>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</si>
  <si>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</si>
  <si>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</si>
  <si>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</si>
  <si>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</si>
  <si>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DIVISION DE LICENCIATURA EN ADMINISTRACION</t>
  </si>
  <si>
    <t>L.C MANUEL DE JESUS CANO BUSTAMANTE</t>
  </si>
  <si>
    <t>II</t>
  </si>
  <si>
    <t>LIC. EN ADMINISTRACION</t>
  </si>
  <si>
    <t xml:space="preserve">n </t>
  </si>
  <si>
    <t xml:space="preserve"> </t>
  </si>
  <si>
    <t xml:space="preserve">  </t>
  </si>
  <si>
    <t>LIC. ANGEL HERNANDEZ SANCHEZ</t>
  </si>
  <si>
    <t>GESTION EMPRES.</t>
  </si>
  <si>
    <t>CP. ANA KARENINA CORDOBA FERMAN</t>
  </si>
  <si>
    <t>CP A.KARENINA CORDOBA FERMAN</t>
  </si>
  <si>
    <t>GESTION FINANCIERA DIGITAL</t>
  </si>
  <si>
    <t>714A</t>
  </si>
  <si>
    <t>FEB.2025- JUN 2025</t>
  </si>
  <si>
    <t>CALCULO INTEGRAL</t>
  </si>
  <si>
    <t>202B</t>
  </si>
  <si>
    <t>ELECTROMECANICA</t>
  </si>
  <si>
    <t>0,62%</t>
  </si>
  <si>
    <t>ING GESTION EMPRES</t>
  </si>
  <si>
    <t>207B</t>
  </si>
  <si>
    <t>DR TONATIU SOSME  SANCHEZ</t>
  </si>
  <si>
    <t>DEPTO DE CIENCIAS BASICAS</t>
  </si>
  <si>
    <t>IV</t>
  </si>
  <si>
    <t>IEME</t>
  </si>
  <si>
    <t>IGEM</t>
  </si>
  <si>
    <t>MC. TONATIUH SOSME 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</si>
</sst>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40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9" fontId="6" fillId="0" borderId="2" xfId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top"/>
    </xf>
    <xf numFmtId="0" fontId="4" fillId="0" borderId="0" xfId="0" applyFont="1" applyAlignment="1">
      <alignment horizontal="right" vertical="center" wrapText="1"/>
    </xf>
    <xf numFmtId="9" fontId="6" fillId="0" borderId="4" xfId="1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164" fontId="6" fillId="2" borderId="6" xfId="1" applyNumberFormat="1" applyFont="1" applyFill="1" applyBorder="1" applyAlignment="1">
      <alignment horizontal="center" vertical="center"/>
    </xf>
    <xf numFmtId="9" fontId="6" fillId="2" borderId="7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6" fillId="0" borderId="1" xfId="0" applyFont="1" applyBorder="1" applyAlignment="1">
      <alignment horizontal="center"/>
    </xf>
    <xf numFmtId="0" fontId="7" fillId="2" borderId="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2438400</xdr:colOff>
      <xdr:row>0</xdr:row>
      <xdr:rowOff>752475</xdr:rowOff>
    </xdr:to>
    <xdr:pic>
      <xdr:nvPicPr>
        <xdr:cNvPr id="5224" name="Imagen 3" descr="Inicio - TecNM Celaya">
          <a:extLst>
            <a:ext uri="{FF2B5EF4-FFF2-40B4-BE49-F238E27FC236}">
              <a16:creationId xmlns:a16="http://schemas.microsoft.com/office/drawing/2014/main" id="{00000000-0008-0000-0000-000068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384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76200</xdr:colOff>
      <xdr:row>0</xdr:row>
      <xdr:rowOff>57150</xdr:rowOff>
    </xdr:from>
    <xdr:to>
      <xdr:col>13</xdr:col>
      <xdr:colOff>638175</xdr:colOff>
      <xdr:row>0</xdr:row>
      <xdr:rowOff>762000</xdr:rowOff>
    </xdr:to>
    <xdr:pic>
      <xdr:nvPicPr>
        <xdr:cNvPr id="5225" name="Imagen 1">
          <a:extLst>
            <a:ext uri="{FF2B5EF4-FFF2-40B4-BE49-F238E27FC236}">
              <a16:creationId xmlns:a16="http://schemas.microsoft.com/office/drawing/2014/main" id="{00000000-0008-0000-0000-000069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57150"/>
          <a:ext cx="1323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2438400</xdr:colOff>
      <xdr:row>0</xdr:row>
      <xdr:rowOff>752475</xdr:rowOff>
    </xdr:to>
    <xdr:pic>
      <xdr:nvPicPr>
        <xdr:cNvPr id="18539" name="Imagen 1" descr="Inicio - TecNM Celaya">
          <a:extLst>
            <a:ext uri="{FF2B5EF4-FFF2-40B4-BE49-F238E27FC236}">
              <a16:creationId xmlns:a16="http://schemas.microsoft.com/office/drawing/2014/main" id="{00000000-0008-0000-0100-00006B4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384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123825</xdr:colOff>
      <xdr:row>0</xdr:row>
      <xdr:rowOff>38100</xdr:rowOff>
    </xdr:from>
    <xdr:to>
      <xdr:col>13</xdr:col>
      <xdr:colOff>685800</xdr:colOff>
      <xdr:row>0</xdr:row>
      <xdr:rowOff>733425</xdr:rowOff>
    </xdr:to>
    <xdr:pic>
      <xdr:nvPicPr>
        <xdr:cNvPr id="18540" name="Imagen 2">
          <a:extLst>
            <a:ext uri="{FF2B5EF4-FFF2-40B4-BE49-F238E27FC236}">
              <a16:creationId xmlns:a16="http://schemas.microsoft.com/office/drawing/2014/main" id="{00000000-0008-0000-0100-00006C4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7325" y="38100"/>
          <a:ext cx="13239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2438400</xdr:colOff>
      <xdr:row>0</xdr:row>
      <xdr:rowOff>752475</xdr:rowOff>
    </xdr:to>
    <xdr:pic>
      <xdr:nvPicPr>
        <xdr:cNvPr id="19562" name="Imagen 1" descr="Inicio - TecNM Celaya">
          <a:extLst>
            <a:ext uri="{FF2B5EF4-FFF2-40B4-BE49-F238E27FC236}">
              <a16:creationId xmlns:a16="http://schemas.microsoft.com/office/drawing/2014/main" id="{00000000-0008-0000-0200-00006A4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384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123825</xdr:colOff>
      <xdr:row>0</xdr:row>
      <xdr:rowOff>66675</xdr:rowOff>
    </xdr:from>
    <xdr:to>
      <xdr:col>13</xdr:col>
      <xdr:colOff>685800</xdr:colOff>
      <xdr:row>0</xdr:row>
      <xdr:rowOff>771525</xdr:rowOff>
    </xdr:to>
    <xdr:pic>
      <xdr:nvPicPr>
        <xdr:cNvPr id="19563" name="Imagen 2">
          <a:extLst>
            <a:ext uri="{FF2B5EF4-FFF2-40B4-BE49-F238E27FC236}">
              <a16:creationId xmlns:a16="http://schemas.microsoft.com/office/drawing/2014/main" id="{00000000-0008-0000-0200-00006B4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1125" y="66675"/>
          <a:ext cx="1323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2438400</xdr:colOff>
      <xdr:row>0</xdr:row>
      <xdr:rowOff>752475</xdr:rowOff>
    </xdr:to>
    <xdr:pic>
      <xdr:nvPicPr>
        <xdr:cNvPr id="20586" name="Imagen 1" descr="Inicio - TecNM Celaya">
          <a:extLst>
            <a:ext uri="{FF2B5EF4-FFF2-40B4-BE49-F238E27FC236}">
              <a16:creationId xmlns:a16="http://schemas.microsoft.com/office/drawing/2014/main" id="{00000000-0008-0000-0300-00006A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384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114300</xdr:colOff>
      <xdr:row>0</xdr:row>
      <xdr:rowOff>47625</xdr:rowOff>
    </xdr:from>
    <xdr:to>
      <xdr:col>13</xdr:col>
      <xdr:colOff>676275</xdr:colOff>
      <xdr:row>0</xdr:row>
      <xdr:rowOff>752475</xdr:rowOff>
    </xdr:to>
    <xdr:pic>
      <xdr:nvPicPr>
        <xdr:cNvPr id="20587" name="Imagen 2">
          <a:extLst>
            <a:ext uri="{FF2B5EF4-FFF2-40B4-BE49-F238E27FC236}">
              <a16:creationId xmlns:a16="http://schemas.microsoft.com/office/drawing/2014/main" id="{00000000-0008-0000-0300-00006B5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47625"/>
          <a:ext cx="1323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2438400</xdr:colOff>
      <xdr:row>0</xdr:row>
      <xdr:rowOff>752475</xdr:rowOff>
    </xdr:to>
    <xdr:pic>
      <xdr:nvPicPr>
        <xdr:cNvPr id="21610" name="Imagen 1" descr="Inicio - TecNM Celaya">
          <a:extLst>
            <a:ext uri="{FF2B5EF4-FFF2-40B4-BE49-F238E27FC236}">
              <a16:creationId xmlns:a16="http://schemas.microsoft.com/office/drawing/2014/main" id="{00000000-0008-0000-0400-00006A5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384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114300</xdr:colOff>
      <xdr:row>0</xdr:row>
      <xdr:rowOff>19050</xdr:rowOff>
    </xdr:from>
    <xdr:to>
      <xdr:col>13</xdr:col>
      <xdr:colOff>676275</xdr:colOff>
      <xdr:row>0</xdr:row>
      <xdr:rowOff>723900</xdr:rowOff>
    </xdr:to>
    <xdr:pic>
      <xdr:nvPicPr>
        <xdr:cNvPr id="21611" name="Imagen 2">
          <a:extLst>
            <a:ext uri="{FF2B5EF4-FFF2-40B4-BE49-F238E27FC236}">
              <a16:creationId xmlns:a16="http://schemas.microsoft.com/office/drawing/2014/main" id="{00000000-0008-0000-0400-00006B5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0175" y="19050"/>
          <a:ext cx="1323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3" zoomScale="106" zoomScaleNormal="85" zoomScaleSheetLayoutView="100" workbookViewId="0">
      <selection activeCell="A15" sqref="A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customWidth="1"/>
    <col min="3" max="3" width="10.33203125" style="1" customWidth="1"/>
    <col min="4" max="4" width="21.88671875" style="1" customWidth="1"/>
    <col min="5" max="5" width="9.44140625" style="1" customWidth="1"/>
    <col min="6" max="7" width="7.5546875" style="1" customWidth="1"/>
    <col min="8" max="8" width="8.1093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5">
      <c r="A6" s="33" t="s">
        <v>2</v>
      </c>
      <c r="B6" s="33"/>
      <c r="C6" s="33"/>
      <c r="D6" s="33"/>
      <c r="E6" s="21" t="s">
        <v>30</v>
      </c>
      <c r="F6" s="21"/>
      <c r="G6" s="21"/>
      <c r="H6" s="21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3">
        <v>1</v>
      </c>
      <c r="C8" s="23"/>
      <c r="D8" s="14" t="s">
        <v>4</v>
      </c>
      <c r="E8" s="5">
        <v>1</v>
      </c>
      <c r="G8" s="4" t="s">
        <v>5</v>
      </c>
      <c r="H8" s="5">
        <v>1</v>
      </c>
      <c r="I8" s="22" t="s">
        <v>6</v>
      </c>
      <c r="J8" s="22"/>
      <c r="K8" s="22"/>
      <c r="L8" s="23" t="s">
        <v>43</v>
      </c>
      <c r="M8" s="23"/>
      <c r="N8" s="23"/>
    </row>
    <row r="10" spans="1:14" x14ac:dyDescent="0.25">
      <c r="A10" s="4" t="s">
        <v>7</v>
      </c>
      <c r="B10" s="23" t="s">
        <v>37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8</v>
      </c>
      <c r="B12" s="36" t="s">
        <v>9</v>
      </c>
      <c r="C12" s="36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28" t="s">
        <v>20</v>
      </c>
    </row>
    <row r="13" spans="1:14" x14ac:dyDescent="0.25">
      <c r="A13" s="35"/>
      <c r="B13" s="37"/>
      <c r="C13" s="37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29"/>
    </row>
    <row r="14" spans="1:14" s="11" customFormat="1" x14ac:dyDescent="0.25">
      <c r="A14" s="8" t="s">
        <v>41</v>
      </c>
      <c r="B14" s="9">
        <v>1</v>
      </c>
      <c r="C14" s="9" t="s">
        <v>42</v>
      </c>
      <c r="D14" s="9" t="s">
        <v>38</v>
      </c>
      <c r="E14" s="9">
        <v>23</v>
      </c>
      <c r="F14" s="9">
        <v>23</v>
      </c>
      <c r="G14" s="9">
        <v>0</v>
      </c>
      <c r="H14" s="10"/>
      <c r="I14" s="9">
        <v>0</v>
      </c>
      <c r="J14" s="10"/>
      <c r="K14" s="9">
        <v>0</v>
      </c>
      <c r="L14" s="10">
        <f>K14/E14</f>
        <v>0</v>
      </c>
      <c r="M14" s="9">
        <v>90</v>
      </c>
      <c r="N14" s="15">
        <v>0.23</v>
      </c>
    </row>
    <row r="15" spans="1:14" s="11" customFormat="1" x14ac:dyDescent="0.25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23</v>
      </c>
      <c r="F28" s="17">
        <f>SUM(F14:F27)</f>
        <v>23</v>
      </c>
      <c r="G28" s="17">
        <f>SUM(G14:G27)</f>
        <v>0</v>
      </c>
      <c r="H28" s="18">
        <f>SUM(F28:G28)/E28</f>
        <v>1</v>
      </c>
      <c r="I28" s="17">
        <f>(E28-SUM(F28:G28))-K28</f>
        <v>0</v>
      </c>
      <c r="J28" s="18">
        <f>I28/E28</f>
        <v>0</v>
      </c>
      <c r="K28" s="17">
        <f>SUM(K14:K27)</f>
        <v>0</v>
      </c>
      <c r="L28" s="18">
        <f>K28/E28</f>
        <v>0</v>
      </c>
      <c r="M28" s="17">
        <f>AVERAGE(M14:M27)</f>
        <v>90</v>
      </c>
      <c r="N28" s="19">
        <f>AVERAGE(N14:N27)</f>
        <v>0.23</v>
      </c>
    </row>
    <row r="30" spans="1:14" ht="120" customHeight="1" x14ac:dyDescent="0.25">
      <c r="A30" s="39" t="s">
        <v>25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5">
      <c r="A32" s="12"/>
    </row>
    <row r="33" spans="1:10" x14ac:dyDescent="0.25">
      <c r="B33" s="30" t="s">
        <v>26</v>
      </c>
      <c r="C33" s="30"/>
      <c r="D33" s="30"/>
      <c r="G33" s="31" t="s">
        <v>27</v>
      </c>
      <c r="H33" s="31"/>
      <c r="I33" s="31"/>
      <c r="J33" s="31"/>
    </row>
    <row r="34" spans="1:10" ht="62.25" customHeight="1" x14ac:dyDescent="0.25">
      <c r="B34" s="32"/>
      <c r="C34" s="32"/>
      <c r="D34" s="32"/>
      <c r="G34" s="23"/>
      <c r="H34" s="23"/>
      <c r="I34" s="23"/>
      <c r="J34" s="2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26" t="str">
        <f>B10</f>
        <v>LIC. ANGEL HERNANDEZ SANCHEZ</v>
      </c>
      <c r="C37" s="26"/>
      <c r="D37" s="26"/>
      <c r="E37" s="13"/>
      <c r="F37" s="13"/>
      <c r="G37" s="26" t="s">
        <v>39</v>
      </c>
      <c r="H37" s="26"/>
      <c r="I37" s="26"/>
      <c r="J37" s="26"/>
    </row>
  </sheetData>
  <mergeCells count="31">
    <mergeCell ref="A12:A13"/>
    <mergeCell ref="B12:B13"/>
    <mergeCell ref="A35:B35"/>
    <mergeCell ref="E35:H35"/>
    <mergeCell ref="A30:N30"/>
    <mergeCell ref="C12:C13"/>
    <mergeCell ref="I12:I13"/>
    <mergeCell ref="B37:D37"/>
    <mergeCell ref="G37:J37"/>
    <mergeCell ref="B1:N1"/>
    <mergeCell ref="D12:D13"/>
    <mergeCell ref="E12:E13"/>
    <mergeCell ref="F12:G12"/>
    <mergeCell ref="H12:H13"/>
    <mergeCell ref="G34:J34"/>
    <mergeCell ref="M12:M13"/>
    <mergeCell ref="N12:N13"/>
    <mergeCell ref="B33:D33"/>
    <mergeCell ref="G33:J33"/>
    <mergeCell ref="B34:D34"/>
    <mergeCell ref="A3:N3"/>
    <mergeCell ref="A5:N5"/>
    <mergeCell ref="A6:D6"/>
    <mergeCell ref="E6:H6"/>
    <mergeCell ref="I8:K8"/>
    <mergeCell ref="L8:N8"/>
    <mergeCell ref="B8:C8"/>
    <mergeCell ref="L12:L13"/>
    <mergeCell ref="K12:K13"/>
    <mergeCell ref="J12:J13"/>
    <mergeCell ref="B10:L10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7"/>
  <sheetViews>
    <sheetView topLeftCell="A2" zoomScale="88" zoomScaleNormal="85" zoomScaleSheetLayoutView="100" workbookViewId="0">
      <selection activeCell="B15" sqref="B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6.66406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5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5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5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5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5" x14ac:dyDescent="0.25">
      <c r="A6" s="33" t="s">
        <v>2</v>
      </c>
      <c r="B6" s="33"/>
      <c r="C6" s="33"/>
      <c r="D6" s="33"/>
      <c r="E6" s="21" t="s">
        <v>33</v>
      </c>
      <c r="F6" s="21"/>
      <c r="G6" s="21"/>
      <c r="H6" s="21"/>
      <c r="I6" s="3"/>
      <c r="J6" s="3"/>
      <c r="K6" s="3"/>
      <c r="L6" s="3"/>
      <c r="M6" s="3"/>
      <c r="N6" s="3"/>
    </row>
    <row r="7" spans="1: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ht="14.4" x14ac:dyDescent="0.3">
      <c r="A8" s="4" t="s">
        <v>3</v>
      </c>
      <c r="B8" s="23">
        <v>2</v>
      </c>
      <c r="C8" s="23"/>
      <c r="D8" s="14" t="s">
        <v>4</v>
      </c>
      <c r="E8" s="20">
        <f>'1'!E8</f>
        <v>1</v>
      </c>
      <c r="F8"/>
      <c r="G8" s="4" t="s">
        <v>5</v>
      </c>
      <c r="H8" s="20">
        <f>'1'!H8</f>
        <v>1</v>
      </c>
      <c r="I8" s="22" t="s">
        <v>6</v>
      </c>
      <c r="J8" s="22"/>
      <c r="K8" s="22"/>
      <c r="L8" s="23" t="str">
        <f>'1'!L8</f>
        <v>FEB.2025- JUN 2025</v>
      </c>
      <c r="M8" s="23"/>
      <c r="N8" s="23"/>
    </row>
    <row r="10" spans="1:15" x14ac:dyDescent="0.25">
      <c r="A10" s="4" t="s">
        <v>7</v>
      </c>
      <c r="B10" s="23" t="str">
        <f>'1'!B10</f>
        <v>LIC. ANGEL HERNANDEZ SANCHEZ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5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5">
      <c r="A12" s="34" t="s">
        <v>8</v>
      </c>
      <c r="B12" s="36" t="s">
        <v>9</v>
      </c>
      <c r="C12" s="36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>
        <v>0</v>
      </c>
      <c r="J12" s="24" t="s">
        <v>16</v>
      </c>
      <c r="K12" s="24" t="s">
        <v>17</v>
      </c>
      <c r="L12" s="24" t="s">
        <v>18</v>
      </c>
      <c r="M12" s="24" t="s">
        <v>19</v>
      </c>
      <c r="N12" s="28" t="s">
        <v>20</v>
      </c>
    </row>
    <row r="13" spans="1:15" x14ac:dyDescent="0.25">
      <c r="A13" s="35"/>
      <c r="B13" s="37"/>
      <c r="C13" s="37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29"/>
    </row>
    <row r="14" spans="1:15" s="11" customFormat="1" x14ac:dyDescent="0.25">
      <c r="A14" s="9" t="str">
        <f>'1'!A14</f>
        <v>GESTION FINANCIERA DIGITAL</v>
      </c>
      <c r="B14" s="9" t="s">
        <v>32</v>
      </c>
      <c r="C14" s="9" t="str">
        <f>'1'!C14</f>
        <v>714A</v>
      </c>
      <c r="D14" s="9" t="str">
        <f>'1'!D14</f>
        <v>GESTION EMPRES.</v>
      </c>
      <c r="E14" s="9">
        <v>21</v>
      </c>
      <c r="F14" s="9">
        <v>21</v>
      </c>
      <c r="G14" s="9">
        <v>0</v>
      </c>
      <c r="H14" s="10"/>
      <c r="I14" s="9">
        <v>0</v>
      </c>
      <c r="J14" s="10"/>
      <c r="K14" s="9">
        <v>0</v>
      </c>
      <c r="L14" s="10">
        <f>K14/E14</f>
        <v>0</v>
      </c>
      <c r="M14" s="9">
        <v>91</v>
      </c>
      <c r="N14" s="15">
        <v>0.52</v>
      </c>
    </row>
    <row r="15" spans="1:15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  <c r="O15" s="11" t="s">
        <v>34</v>
      </c>
    </row>
    <row r="16" spans="1:15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21</v>
      </c>
      <c r="F28" s="17">
        <f>SUM(F14:F27)</f>
        <v>21</v>
      </c>
      <c r="G28" s="17">
        <f>SUM(G14:G27)</f>
        <v>0</v>
      </c>
      <c r="H28" s="18">
        <f>SUM(F28:G28)/E28</f>
        <v>1</v>
      </c>
      <c r="I28" s="17">
        <f>(E28-SUM(F28:G28))-K28</f>
        <v>0</v>
      </c>
      <c r="J28" s="18">
        <f>I28/E28</f>
        <v>0</v>
      </c>
      <c r="K28" s="17">
        <f>SUM(K14:K27)</f>
        <v>0</v>
      </c>
      <c r="L28" s="18">
        <f>K28/E28</f>
        <v>0</v>
      </c>
      <c r="M28" s="17">
        <f>AVERAGE(M14:M27)</f>
        <v>91</v>
      </c>
      <c r="N28" s="19">
        <f>AVERAGE(N14:N27)</f>
        <v>0.52</v>
      </c>
    </row>
    <row r="30" spans="1:14" ht="120" customHeight="1" x14ac:dyDescent="0.25">
      <c r="A30" s="39" t="s">
        <v>25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5">
      <c r="A32" s="12"/>
    </row>
    <row r="33" spans="1:10" x14ac:dyDescent="0.25">
      <c r="B33" s="30" t="s">
        <v>26</v>
      </c>
      <c r="C33" s="30"/>
      <c r="D33" s="30"/>
      <c r="G33" s="31" t="s">
        <v>27</v>
      </c>
      <c r="H33" s="31"/>
      <c r="I33" s="31"/>
      <c r="J33" s="31"/>
    </row>
    <row r="34" spans="1:10" ht="62.25" customHeight="1" x14ac:dyDescent="0.25">
      <c r="B34" s="32"/>
      <c r="C34" s="32"/>
      <c r="D34" s="32"/>
      <c r="G34" s="23"/>
      <c r="H34" s="23"/>
      <c r="I34" s="23"/>
      <c r="J34" s="2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26" t="str">
        <f>B10</f>
        <v>LIC. ANGEL HERNANDEZ SANCHEZ</v>
      </c>
      <c r="C37" s="26"/>
      <c r="D37" s="26"/>
      <c r="E37" s="13"/>
      <c r="F37" s="13"/>
      <c r="G37" s="26" t="s">
        <v>31</v>
      </c>
      <c r="H37" s="26"/>
      <c r="I37" s="26"/>
      <c r="J37" s="26"/>
    </row>
  </sheetData>
  <mergeCells count="31">
    <mergeCell ref="A35:B35"/>
    <mergeCell ref="E35:H35"/>
    <mergeCell ref="B37:D37"/>
    <mergeCell ref="G37:J37"/>
    <mergeCell ref="F12:G12"/>
    <mergeCell ref="B12:B13"/>
    <mergeCell ref="G33:J33"/>
    <mergeCell ref="A30:N30"/>
    <mergeCell ref="B34:D34"/>
    <mergeCell ref="G34:J34"/>
    <mergeCell ref="B33:D33"/>
    <mergeCell ref="I12:I13"/>
    <mergeCell ref="C12:C13"/>
    <mergeCell ref="D12:D13"/>
    <mergeCell ref="A12:A13"/>
    <mergeCell ref="L12:L13"/>
    <mergeCell ref="M12:M13"/>
    <mergeCell ref="L8:N8"/>
    <mergeCell ref="B10:L10"/>
    <mergeCell ref="N12:N13"/>
    <mergeCell ref="B1:N1"/>
    <mergeCell ref="A3:N3"/>
    <mergeCell ref="A5:N5"/>
    <mergeCell ref="A6:D6"/>
    <mergeCell ref="E6:H6"/>
    <mergeCell ref="I8:K8"/>
    <mergeCell ref="H12:H13"/>
    <mergeCell ref="E12:E13"/>
    <mergeCell ref="B8:C8"/>
    <mergeCell ref="J12:J13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H17" sqref="H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5">
      <c r="A6" s="33" t="s">
        <v>2</v>
      </c>
      <c r="B6" s="33"/>
      <c r="C6" s="33"/>
      <c r="D6" s="33"/>
      <c r="E6" s="21"/>
      <c r="F6" s="21"/>
      <c r="G6" s="21"/>
      <c r="H6" s="21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3">
        <v>3</v>
      </c>
      <c r="C8" s="23"/>
      <c r="D8" s="14" t="s">
        <v>4</v>
      </c>
      <c r="E8" s="20">
        <v>2</v>
      </c>
      <c r="F8"/>
      <c r="G8" s="4" t="s">
        <v>5</v>
      </c>
      <c r="H8" s="20">
        <f>'1'!H8</f>
        <v>1</v>
      </c>
      <c r="I8" s="22" t="s">
        <v>6</v>
      </c>
      <c r="J8" s="22"/>
      <c r="K8" s="22"/>
      <c r="L8" s="23" t="str">
        <f>'1'!L8</f>
        <v>FEB.2025- JUN 2025</v>
      </c>
      <c r="M8" s="23"/>
      <c r="N8" s="23"/>
    </row>
    <row r="10" spans="1:14" x14ac:dyDescent="0.25">
      <c r="A10" s="4" t="s">
        <v>7</v>
      </c>
      <c r="B10" s="23" t="str">
        <f>'1'!B10</f>
        <v>LIC. ANGEL HERNANDEZ SANCHEZ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8</v>
      </c>
      <c r="B12" s="36" t="s">
        <v>9</v>
      </c>
      <c r="C12" s="36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28" t="s">
        <v>20</v>
      </c>
    </row>
    <row r="13" spans="1:14" x14ac:dyDescent="0.25">
      <c r="A13" s="35"/>
      <c r="B13" s="37"/>
      <c r="C13" s="37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29"/>
    </row>
    <row r="14" spans="1:14" s="11" customFormat="1" x14ac:dyDescent="0.25">
      <c r="A14" s="9" t="s">
        <v>44</v>
      </c>
      <c r="B14" s="9"/>
      <c r="C14" s="9" t="s">
        <v>49</v>
      </c>
      <c r="D14" s="9" t="s">
        <v>46</v>
      </c>
      <c r="E14" s="9">
        <v>35</v>
      </c>
      <c r="F14" s="9">
        <v>5</v>
      </c>
      <c r="G14" s="9"/>
      <c r="H14" s="10">
        <f>F14/E14</f>
        <v>0.14285714285714285</v>
      </c>
      <c r="I14" s="9"/>
      <c r="J14" s="10">
        <f>I14/E14</f>
        <v>0</v>
      </c>
      <c r="K14" s="9"/>
      <c r="L14" s="10">
        <f>K14/E14</f>
        <v>0</v>
      </c>
      <c r="M14" s="9">
        <v>71</v>
      </c>
      <c r="N14" s="15" t="s">
        <v>47</v>
      </c>
    </row>
    <row r="15" spans="1:14" s="11" customFormat="1" x14ac:dyDescent="0.25">
      <c r="A15" s="9" t="s">
        <v>44</v>
      </c>
      <c r="B15" s="9"/>
      <c r="C15" s="9" t="s">
        <v>45</v>
      </c>
      <c r="D15" s="9" t="s">
        <v>48</v>
      </c>
      <c r="E15" s="9">
        <v>17</v>
      </c>
      <c r="F15" s="9">
        <v>17</v>
      </c>
      <c r="G15" s="9">
        <v>1</v>
      </c>
      <c r="H15" s="10">
        <f>F15/E15</f>
        <v>1</v>
      </c>
      <c r="I15" s="9"/>
      <c r="J15" s="10">
        <f>I15/E15</f>
        <v>0</v>
      </c>
      <c r="K15" s="9"/>
      <c r="L15" s="10">
        <f>K15/E15</f>
        <v>0</v>
      </c>
      <c r="M15" s="9">
        <v>81</v>
      </c>
      <c r="N15" s="15">
        <v>4.7000000000000002E-3</v>
      </c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52</v>
      </c>
      <c r="F28" s="17">
        <f>SUM(F14:F27)</f>
        <v>22</v>
      </c>
      <c r="G28" s="17">
        <f>SUM(G14:G27)</f>
        <v>1</v>
      </c>
      <c r="H28" s="18">
        <f>SUM(F28:G28)/E28</f>
        <v>0.44230769230769229</v>
      </c>
      <c r="I28" s="17">
        <f>(E28-SUM(F28:G28))-K28</f>
        <v>29</v>
      </c>
      <c r="J28" s="18">
        <f>I28/E28</f>
        <v>0.55769230769230771</v>
      </c>
      <c r="K28" s="17">
        <f>SUM(K14:K27)</f>
        <v>0</v>
      </c>
      <c r="L28" s="18">
        <f>K28/E28</f>
        <v>0</v>
      </c>
      <c r="M28" s="17">
        <f>AVERAGE(M14:M27)</f>
        <v>76</v>
      </c>
      <c r="N28" s="19">
        <f>AVERAGE(N14:N27)</f>
        <v>4.7000000000000002E-3</v>
      </c>
    </row>
    <row r="30" spans="1:14" ht="120" customHeight="1" x14ac:dyDescent="0.25">
      <c r="A30" s="39" t="s">
        <v>25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5">
      <c r="A32" s="12"/>
    </row>
    <row r="33" spans="1:10" x14ac:dyDescent="0.25">
      <c r="B33" s="30" t="s">
        <v>26</v>
      </c>
      <c r="C33" s="30"/>
      <c r="D33" s="30"/>
      <c r="G33" s="31" t="s">
        <v>27</v>
      </c>
      <c r="H33" s="31"/>
      <c r="I33" s="31"/>
      <c r="J33" s="31"/>
    </row>
    <row r="34" spans="1:10" ht="62.25" customHeight="1" x14ac:dyDescent="0.25">
      <c r="B34" s="32"/>
      <c r="C34" s="32"/>
      <c r="D34" s="32"/>
      <c r="G34" s="23"/>
      <c r="H34" s="23"/>
      <c r="I34" s="23"/>
      <c r="J34" s="2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26" t="str">
        <f>B10</f>
        <v>LIC. ANGEL HERNANDEZ SANCHEZ</v>
      </c>
      <c r="C37" s="26"/>
      <c r="D37" s="26"/>
      <c r="E37" s="13"/>
      <c r="F37" s="13"/>
      <c r="G37" s="26" t="s">
        <v>50</v>
      </c>
      <c r="H37" s="26"/>
      <c r="I37" s="26"/>
      <c r="J37" s="26"/>
    </row>
  </sheetData>
  <mergeCells count="31">
    <mergeCell ref="A35:B35"/>
    <mergeCell ref="E35:H35"/>
    <mergeCell ref="B37:D37"/>
    <mergeCell ref="G37:J37"/>
    <mergeCell ref="F12:G12"/>
    <mergeCell ref="B12:B13"/>
    <mergeCell ref="G33:J33"/>
    <mergeCell ref="A30:N30"/>
    <mergeCell ref="B34:D34"/>
    <mergeCell ref="G34:J34"/>
    <mergeCell ref="B33:D33"/>
    <mergeCell ref="I12:I13"/>
    <mergeCell ref="C12:C13"/>
    <mergeCell ref="D12:D13"/>
    <mergeCell ref="A12:A13"/>
    <mergeCell ref="L12:L13"/>
    <mergeCell ref="M12:M13"/>
    <mergeCell ref="L8:N8"/>
    <mergeCell ref="B10:L10"/>
    <mergeCell ref="N12:N13"/>
    <mergeCell ref="B1:N1"/>
    <mergeCell ref="A3:N3"/>
    <mergeCell ref="A5:N5"/>
    <mergeCell ref="A6:D6"/>
    <mergeCell ref="E6:H6"/>
    <mergeCell ref="I8:K8"/>
    <mergeCell ref="H12:H13"/>
    <mergeCell ref="E12:E13"/>
    <mergeCell ref="B8:C8"/>
    <mergeCell ref="J12:J13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zoomScale="85" zoomScaleNormal="85" zoomScaleSheetLayoutView="100" workbookViewId="0">
      <selection activeCell="L34" sqref="L3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.10937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5">
      <c r="A6" s="33" t="s">
        <v>2</v>
      </c>
      <c r="B6" s="33"/>
      <c r="C6" s="33"/>
      <c r="D6" s="33"/>
      <c r="E6" s="21" t="s">
        <v>51</v>
      </c>
      <c r="F6" s="21"/>
      <c r="G6" s="21"/>
      <c r="H6" s="21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3">
        <v>4</v>
      </c>
      <c r="C8" s="23"/>
      <c r="D8" s="14" t="s">
        <v>4</v>
      </c>
      <c r="E8" s="20">
        <v>2</v>
      </c>
      <c r="F8"/>
      <c r="G8" s="4" t="s">
        <v>5</v>
      </c>
      <c r="H8" s="20">
        <f>'1'!H8</f>
        <v>1</v>
      </c>
      <c r="I8" s="22" t="s">
        <v>6</v>
      </c>
      <c r="J8" s="22"/>
      <c r="K8" s="22"/>
      <c r="L8" s="23" t="str">
        <f>'1'!L8</f>
        <v>FEB.2025- JUN 2025</v>
      </c>
      <c r="M8" s="23"/>
      <c r="N8" s="23"/>
    </row>
    <row r="10" spans="1:14" x14ac:dyDescent="0.25">
      <c r="A10" s="4" t="s">
        <v>7</v>
      </c>
      <c r="B10" s="23" t="str">
        <f>'1'!B10</f>
        <v>LIC. ANGEL HERNANDEZ SANCHEZ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8</v>
      </c>
      <c r="B12" s="36" t="s">
        <v>9</v>
      </c>
      <c r="C12" s="36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28" t="s">
        <v>20</v>
      </c>
    </row>
    <row r="13" spans="1:14" x14ac:dyDescent="0.25">
      <c r="A13" s="35"/>
      <c r="B13" s="37"/>
      <c r="C13" s="37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29"/>
    </row>
    <row r="14" spans="1:14" s="11" customFormat="1" x14ac:dyDescent="0.25">
      <c r="A14" s="9" t="s">
        <v>44</v>
      </c>
      <c r="B14" s="9" t="s">
        <v>52</v>
      </c>
      <c r="C14" s="9" t="s">
        <v>49</v>
      </c>
      <c r="D14" s="9" t="s">
        <v>53</v>
      </c>
      <c r="E14" s="9">
        <v>35</v>
      </c>
      <c r="F14" s="9">
        <v>30</v>
      </c>
      <c r="G14" s="9"/>
      <c r="H14" s="10"/>
      <c r="I14" s="9">
        <v>5</v>
      </c>
      <c r="J14" s="10"/>
      <c r="K14" s="9">
        <v>0</v>
      </c>
      <c r="L14" s="10">
        <v>0</v>
      </c>
      <c r="M14" s="9">
        <v>81</v>
      </c>
      <c r="N14" s="15">
        <v>0.26</v>
      </c>
    </row>
    <row r="15" spans="1:14" s="11" customFormat="1" x14ac:dyDescent="0.25">
      <c r="A15" s="9" t="s">
        <v>44</v>
      </c>
      <c r="B15" s="9" t="s">
        <v>52</v>
      </c>
      <c r="C15" s="9" t="s">
        <v>45</v>
      </c>
      <c r="D15" s="9" t="s">
        <v>54</v>
      </c>
      <c r="E15" s="9">
        <v>17</v>
      </c>
      <c r="F15" s="9">
        <v>16</v>
      </c>
      <c r="G15" s="9"/>
      <c r="H15" s="10"/>
      <c r="I15" s="9">
        <v>1</v>
      </c>
      <c r="J15" s="10"/>
      <c r="K15" s="9">
        <v>0</v>
      </c>
      <c r="L15" s="10">
        <v>0</v>
      </c>
      <c r="M15" s="9">
        <v>91</v>
      </c>
      <c r="N15" s="15">
        <v>0.06</v>
      </c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>
        <v>69</v>
      </c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52</v>
      </c>
      <c r="F28" s="17">
        <f>SUM(F14:F27)</f>
        <v>46</v>
      </c>
      <c r="G28" s="17">
        <f>SUM(G14:G27)</f>
        <v>69</v>
      </c>
      <c r="H28" s="18">
        <f>SUM(F28:G28)/E28</f>
        <v>2.2115384615384617</v>
      </c>
      <c r="I28" s="17">
        <f>(E28-SUM(F28:G28))-K28</f>
        <v>-63</v>
      </c>
      <c r="J28" s="18">
        <f>I28/E28</f>
        <v>-1.2115384615384615</v>
      </c>
      <c r="K28" s="17">
        <f>SUM(K14:K27)</f>
        <v>0</v>
      </c>
      <c r="L28" s="18">
        <f>K28/E28</f>
        <v>0</v>
      </c>
      <c r="M28" s="17">
        <f>AVERAGE(M14:M27)</f>
        <v>86</v>
      </c>
      <c r="N28" s="19">
        <f>AVERAGE(N14:N27)</f>
        <v>0.16</v>
      </c>
    </row>
    <row r="30" spans="1:14" ht="120" customHeight="1" x14ac:dyDescent="0.25">
      <c r="A30" s="39" t="s">
        <v>25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5">
      <c r="A32" s="12"/>
    </row>
    <row r="33" spans="1:10" x14ac:dyDescent="0.25">
      <c r="B33" s="30" t="s">
        <v>26</v>
      </c>
      <c r="C33" s="30"/>
      <c r="D33" s="30"/>
      <c r="G33" s="31" t="s">
        <v>27</v>
      </c>
      <c r="H33" s="31"/>
      <c r="I33" s="31"/>
      <c r="J33" s="31"/>
    </row>
    <row r="34" spans="1:10" ht="62.25" customHeight="1" x14ac:dyDescent="0.25">
      <c r="B34" s="32"/>
      <c r="C34" s="32"/>
      <c r="D34" s="32"/>
      <c r="G34" s="23"/>
      <c r="H34" s="23"/>
      <c r="I34" s="23"/>
      <c r="J34" s="2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26" t="str">
        <f>B10</f>
        <v>LIC. ANGEL HERNANDEZ SANCHEZ</v>
      </c>
      <c r="C37" s="26"/>
      <c r="D37" s="26"/>
      <c r="E37" s="13"/>
      <c r="F37" s="13"/>
      <c r="G37" s="26" t="s">
        <v>55</v>
      </c>
      <c r="H37" s="26"/>
      <c r="I37" s="26"/>
      <c r="J37" s="26"/>
    </row>
  </sheetData>
  <mergeCells count="31">
    <mergeCell ref="A35:B35"/>
    <mergeCell ref="E35:H35"/>
    <mergeCell ref="B37:D37"/>
    <mergeCell ref="G37:J37"/>
    <mergeCell ref="F12:G12"/>
    <mergeCell ref="B12:B13"/>
    <mergeCell ref="G33:J33"/>
    <mergeCell ref="A30:N30"/>
    <mergeCell ref="B34:D34"/>
    <mergeCell ref="G34:J34"/>
    <mergeCell ref="B33:D33"/>
    <mergeCell ref="I12:I13"/>
    <mergeCell ref="C12:C13"/>
    <mergeCell ref="D12:D13"/>
    <mergeCell ref="A12:A13"/>
    <mergeCell ref="L12:L13"/>
    <mergeCell ref="M12:M13"/>
    <mergeCell ref="L8:N8"/>
    <mergeCell ref="B10:L10"/>
    <mergeCell ref="N12:N13"/>
    <mergeCell ref="B1:N1"/>
    <mergeCell ref="A3:N3"/>
    <mergeCell ref="A5:N5"/>
    <mergeCell ref="A6:D6"/>
    <mergeCell ref="E6:H6"/>
    <mergeCell ref="I8:K8"/>
    <mergeCell ref="H12:H13"/>
    <mergeCell ref="E12:E13"/>
    <mergeCell ref="B8:C8"/>
    <mergeCell ref="J12:J13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4" zoomScale="103" zoomScaleNormal="85" zoomScaleSheetLayoutView="100" workbookViewId="0">
      <selection activeCell="L15" sqref="L15"/>
    </sheetView>
  </sheetViews>
  <sheetFormatPr baseColWidth="10" defaultColWidth="11.44140625" defaultRowHeight="13.2" x14ac:dyDescent="0.25"/>
  <cols>
    <col min="1" max="1" width="37.33203125" style="1" customWidth="1"/>
    <col min="2" max="2" width="4.6640625" style="1" bestFit="1" customWidth="1"/>
    <col min="3" max="3" width="7.332031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5">
      <c r="A6" s="33" t="s">
        <v>2</v>
      </c>
      <c r="B6" s="33"/>
      <c r="C6" s="33"/>
      <c r="D6" s="33"/>
      <c r="E6" s="21"/>
      <c r="F6" s="21"/>
      <c r="G6" s="21"/>
      <c r="H6" s="21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3" t="s">
        <v>28</v>
      </c>
      <c r="C8" s="23"/>
      <c r="D8" s="14" t="s">
        <v>4</v>
      </c>
      <c r="E8" s="20">
        <f>'1'!E8</f>
        <v>1</v>
      </c>
      <c r="F8"/>
      <c r="G8" s="4" t="s">
        <v>5</v>
      </c>
      <c r="H8" s="20">
        <f>'1'!H8</f>
        <v>1</v>
      </c>
      <c r="I8" s="22" t="s">
        <v>6</v>
      </c>
      <c r="J8" s="22"/>
      <c r="K8" s="22"/>
      <c r="L8" s="23" t="str">
        <f>'1'!L8</f>
        <v>FEB.2025- JUN 2025</v>
      </c>
      <c r="M8" s="23"/>
      <c r="N8" s="23"/>
    </row>
    <row r="10" spans="1:14" x14ac:dyDescent="0.25">
      <c r="A10" s="4" t="s">
        <v>7</v>
      </c>
      <c r="B10" s="23" t="str">
        <f>'1'!B10</f>
        <v>LIC. ANGEL HERNANDEZ SANCHEZ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8</v>
      </c>
      <c r="B12" s="36" t="s">
        <v>9</v>
      </c>
      <c r="C12" s="36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28" t="s">
        <v>20</v>
      </c>
    </row>
    <row r="13" spans="1:14" x14ac:dyDescent="0.25">
      <c r="A13" s="35"/>
      <c r="B13" s="37"/>
      <c r="C13" s="37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29"/>
    </row>
    <row r="14" spans="1:14" s="11" customFormat="1" x14ac:dyDescent="0.25">
      <c r="A14" s="9" t="str">
        <f>'1'!A14</f>
        <v>GESTION FINANCIERA DIGITAL</v>
      </c>
      <c r="B14" s="9"/>
      <c r="C14" s="9" t="str">
        <f>'1'!C14</f>
        <v>714A</v>
      </c>
      <c r="D14" s="9" t="str">
        <f>'1'!D14</f>
        <v>GESTION EMPRES.</v>
      </c>
      <c r="E14" s="9">
        <f>'1'!E14</f>
        <v>23</v>
      </c>
      <c r="F14" s="9">
        <v>25</v>
      </c>
      <c r="G14" s="9"/>
      <c r="H14" s="10">
        <f t="shared" ref="H14:H15" si="0">F14/E14</f>
        <v>1.0869565217391304</v>
      </c>
      <c r="I14" s="9">
        <f t="shared" ref="I14:I28" si="1">(E14-SUM(F14:G14))-K14</f>
        <v>-4</v>
      </c>
      <c r="J14" s="10">
        <f t="shared" ref="J14:J28" si="2">I14/E14</f>
        <v>-0.17391304347826086</v>
      </c>
      <c r="K14" s="9">
        <v>2</v>
      </c>
      <c r="L14" s="10">
        <f t="shared" ref="L14:L28" si="3">K14/E14</f>
        <v>8.6956521739130432E-2</v>
      </c>
      <c r="M14" s="9">
        <v>76</v>
      </c>
      <c r="N14" s="15">
        <v>0.93</v>
      </c>
    </row>
    <row r="15" spans="1:14" s="11" customFormat="1" x14ac:dyDescent="0.25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-2</v>
      </c>
      <c r="J15" s="10" t="e">
        <f t="shared" si="2"/>
        <v>#DIV/0!</v>
      </c>
      <c r="K15" s="9">
        <v>2</v>
      </c>
      <c r="L15" s="10" t="e">
        <f t="shared" si="3"/>
        <v>#DIV/0!</v>
      </c>
      <c r="M15" s="9">
        <v>90</v>
      </c>
      <c r="N15" s="15">
        <v>0.92</v>
      </c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 t="s">
        <v>35</v>
      </c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 t="s">
        <v>36</v>
      </c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23</v>
      </c>
      <c r="F28" s="17">
        <f>SUM(F14:F27)</f>
        <v>25</v>
      </c>
      <c r="G28" s="17">
        <f>SUM(G14:G27)</f>
        <v>0</v>
      </c>
      <c r="H28" s="18">
        <f>SUM(F28:G28)/E28</f>
        <v>1.0869565217391304</v>
      </c>
      <c r="I28" s="17">
        <f t="shared" si="1"/>
        <v>-6</v>
      </c>
      <c r="J28" s="18">
        <f t="shared" si="2"/>
        <v>-0.2608695652173913</v>
      </c>
      <c r="K28" s="17">
        <f>SUM(K14:K27)</f>
        <v>4</v>
      </c>
      <c r="L28" s="18">
        <f t="shared" si="3"/>
        <v>0.17391304347826086</v>
      </c>
      <c r="M28" s="17">
        <f>AVERAGE(M14:M27)</f>
        <v>83</v>
      </c>
      <c r="N28" s="19">
        <f>AVERAGE(N14:N27)</f>
        <v>0.92500000000000004</v>
      </c>
    </row>
    <row r="30" spans="1:14" ht="120" customHeight="1" x14ac:dyDescent="0.25">
      <c r="A30" s="39" t="s">
        <v>25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5">
      <c r="A32" s="12"/>
    </row>
    <row r="33" spans="1:10" x14ac:dyDescent="0.25">
      <c r="B33" s="30" t="s">
        <v>26</v>
      </c>
      <c r="C33" s="30"/>
      <c r="D33" s="30"/>
      <c r="G33" s="31" t="s">
        <v>27</v>
      </c>
      <c r="H33" s="31"/>
      <c r="I33" s="31"/>
      <c r="J33" s="31"/>
    </row>
    <row r="34" spans="1:10" ht="62.25" customHeight="1" x14ac:dyDescent="0.25">
      <c r="B34" s="32"/>
      <c r="C34" s="32"/>
      <c r="D34" s="32"/>
      <c r="G34" s="23"/>
      <c r="H34" s="23"/>
      <c r="I34" s="23"/>
      <c r="J34" s="2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26" t="str">
        <f>B10</f>
        <v>LIC. ANGEL HERNANDEZ SANCHEZ</v>
      </c>
      <c r="C37" s="26"/>
      <c r="D37" s="26"/>
      <c r="E37" s="13"/>
      <c r="F37" s="13"/>
      <c r="G37" s="26" t="s">
        <v>40</v>
      </c>
      <c r="H37" s="26"/>
      <c r="I37" s="26"/>
      <c r="J37" s="26"/>
    </row>
  </sheetData>
  <mergeCells count="31">
    <mergeCell ref="A35:B35"/>
    <mergeCell ref="E35:H35"/>
    <mergeCell ref="B37:D37"/>
    <mergeCell ref="G37:J37"/>
    <mergeCell ref="F12:G12"/>
    <mergeCell ref="B12:B13"/>
    <mergeCell ref="G33:J33"/>
    <mergeCell ref="A30:N30"/>
    <mergeCell ref="B34:D34"/>
    <mergeCell ref="G34:J34"/>
    <mergeCell ref="B33:D33"/>
    <mergeCell ref="I12:I13"/>
    <mergeCell ref="C12:C13"/>
    <mergeCell ref="D12:D13"/>
    <mergeCell ref="A12:A13"/>
    <mergeCell ref="L12:L13"/>
    <mergeCell ref="M12:M13"/>
    <mergeCell ref="L8:N8"/>
    <mergeCell ref="B10:L10"/>
    <mergeCell ref="N12:N13"/>
    <mergeCell ref="B1:N1"/>
    <mergeCell ref="A3:N3"/>
    <mergeCell ref="A5:N5"/>
    <mergeCell ref="A6:D6"/>
    <mergeCell ref="E6:H6"/>
    <mergeCell ref="I8:K8"/>
    <mergeCell ref="H12:H13"/>
    <mergeCell ref="E12:E13"/>
    <mergeCell ref="B8:C8"/>
    <mergeCell ref="J12:J13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87f237c-3101-4265-aa9b-ec3b3a62240c"/>
    <lcf76f155ced4ddcb4097134ff3c332f xmlns="4c96f4e2-f7db-4e02-b8f8-29de1b03c96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3C7876-4ECE-4567-84FF-E42FFF894BC5}">
  <ds:schemaRefs>
    <ds:schemaRef ds:uri="http://schemas.openxmlformats.org/package/2006/metadata/core-properties"/>
    <ds:schemaRef ds:uri="http://purl.org/dc/terms/"/>
    <ds:schemaRef ds:uri="4c96f4e2-f7db-4e02-b8f8-29de1b03c969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d87f237c-3101-4265-aa9b-ec3b3a62240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2025-06-05T22:42:46Z</dcterms:modified>
  <cp:category/>
  <cp:contentStatus/>
</cp:coreProperties>
</file>