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"/>
    </mc:Choice>
  </mc:AlternateContent>
  <xr:revisionPtr revIDLastSave="0" documentId="8_{F18D6C90-5F8C-4601-B505-EF85D9CF042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N28" i="23"/>
  <c r="M28" i="23"/>
  <c r="K28" i="23"/>
  <c r="G28" i="23"/>
  <c r="F28" i="23"/>
  <c r="J15" i="23"/>
  <c r="J14" i="23"/>
  <c r="B10" i="23"/>
  <c r="B37" i="23" s="1"/>
  <c r="L8" i="23"/>
  <c r="H8" i="23"/>
  <c r="C14" i="22"/>
  <c r="D14" i="22"/>
  <c r="L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L14" i="25"/>
  <c r="H14" i="25"/>
  <c r="L14" i="23"/>
  <c r="H14" i="23"/>
  <c r="E28" i="23"/>
  <c r="E28" i="24"/>
  <c r="I28" i="24" l="1"/>
  <c r="J28" i="24" s="1"/>
  <c r="H28" i="24"/>
  <c r="H28" i="23"/>
  <c r="H28" i="10"/>
  <c r="I28" i="23"/>
  <c r="J28" i="23" s="1"/>
  <c r="L28" i="24"/>
  <c r="L28" i="23"/>
  <c r="E28" i="22"/>
  <c r="I28" i="22" s="1"/>
  <c r="J28" i="22" s="1"/>
  <c r="L15" i="23"/>
  <c r="E28" i="25"/>
  <c r="L28" i="10"/>
  <c r="I28" i="10"/>
  <c r="J28" i="10" s="1"/>
  <c r="H15" i="23"/>
  <c r="H15" i="25"/>
  <c r="L15" i="25"/>
  <c r="H28" i="22" l="1"/>
  <c r="L28" i="22"/>
  <c r="L28" i="25"/>
  <c r="H28" i="25"/>
  <c r="I28" i="25"/>
  <c r="J2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<sst xmlns="http://schemas.openxmlformats.org/spreadsheetml/2006/main" count="187" uniqueCount="56">
  <si>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</si>
  <si>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</si>
  <si>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</si>
  <si>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</si>
  <si>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</si>
  <si>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</si>
  <si>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</si>
  <si>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</si>
  <si>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</si>
  <si>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</si>
  <si>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</si>
  <si>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</si>
  <si>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</si>
  <si>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</si>
  <si>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</si>
  <si>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</si>
  <si>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</si>
  <si>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</si>
  <si>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</si>
  <si>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</si>
  <si>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</si>
  <si>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</si>
  <si>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</si>
  <si>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</si>
  <si>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</si>
  <si>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</si>
  <si>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</si>
  <si>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</si>
  <si>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</si>
  <si>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</si>
  <si>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</si>
  <si>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</si>
  <si>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</si>
  <si>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</si>
  <si>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n </t>
  </si>
  <si>
    <t xml:space="preserve"> </t>
  </si>
  <si>
    <t xml:space="preserve">  </t>
  </si>
  <si>
    <t>LIC. ANGEL HERNANDEZ SANCHEZ</t>
  </si>
  <si>
    <t>GESTION EMPRES.</t>
  </si>
  <si>
    <t>CP. ANA KARENINA CORDOBA FERMAN</t>
  </si>
  <si>
    <t>CP A.KARENINA CORDOBA FERMAN</t>
  </si>
  <si>
    <t>GESTION FINANCIERA DIGITAL</t>
  </si>
  <si>
    <t>714A</t>
  </si>
  <si>
    <t>FEB.2025- JUN 2025</t>
  </si>
  <si>
    <t>CALCULO INTEGRAL</t>
  </si>
  <si>
    <t>202B</t>
  </si>
  <si>
    <t>ELECTROMECANICA</t>
  </si>
  <si>
    <t>0,62%</t>
  </si>
  <si>
    <t>ING GESTION EMPRES</t>
  </si>
  <si>
    <t>207B</t>
  </si>
  <si>
    <t>DR TONATIU SOSME  SANCHEZ</t>
  </si>
  <si>
    <t>DEPTO DE CIENCIAS BASICAS</t>
  </si>
  <si>
    <t>IV</t>
  </si>
  <si>
    <t>IEME</t>
  </si>
  <si>
    <t>IGEM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</si>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</sst>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>
          <a:extLst>
            <a:ext uri="{FF2B5EF4-FFF2-40B4-BE49-F238E27FC236}">
              <a16:creationId xmlns:a16="http://schemas.microsoft.com/office/drawing/2014/main" id="{00000000-0008-0000-0100-00006B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>
          <a:extLst>
            <a:ext uri="{FF2B5EF4-FFF2-40B4-BE49-F238E27FC236}">
              <a16:creationId xmlns:a16="http://schemas.microsoft.com/office/drawing/2014/main" id="{00000000-0008-0000-0100-00006C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>
          <a:extLst>
            <a:ext uri="{FF2B5EF4-FFF2-40B4-BE49-F238E27FC236}">
              <a16:creationId xmlns:a16="http://schemas.microsoft.com/office/drawing/2014/main" id="{00000000-0008-0000-0200-00006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>
          <a:extLst>
            <a:ext uri="{FF2B5EF4-FFF2-40B4-BE49-F238E27FC236}">
              <a16:creationId xmlns:a16="http://schemas.microsoft.com/office/drawing/2014/main" id="{00000000-0008-0000-0200-00006B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>
          <a:extLst>
            <a:ext uri="{FF2B5EF4-FFF2-40B4-BE49-F238E27FC236}">
              <a16:creationId xmlns:a16="http://schemas.microsoft.com/office/drawing/2014/main" id="{00000000-0008-0000-0300-00006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>
          <a:extLst>
            <a:ext uri="{FF2B5EF4-FFF2-40B4-BE49-F238E27FC236}">
              <a16:creationId xmlns:a16="http://schemas.microsoft.com/office/drawing/2014/main" id="{00000000-0008-0000-0300-00006B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>
          <a:extLst>
            <a:ext uri="{FF2B5EF4-FFF2-40B4-BE49-F238E27FC236}">
              <a16:creationId xmlns:a16="http://schemas.microsoft.com/office/drawing/2014/main" id="{00000000-0008-0000-0400-00006A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>
          <a:extLst>
            <a:ext uri="{FF2B5EF4-FFF2-40B4-BE49-F238E27FC236}">
              <a16:creationId xmlns:a16="http://schemas.microsoft.com/office/drawing/2014/main" id="{00000000-0008-0000-0400-00006B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06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customWidth="1"/>
    <col min="3" max="3" width="10.332031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8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 t="s">
        <v>30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3">
        <v>1</v>
      </c>
      <c r="C8" s="23"/>
      <c r="D8" s="14" t="s">
        <v>4</v>
      </c>
      <c r="E8" s="5">
        <v>1</v>
      </c>
      <c r="G8" s="4" t="s">
        <v>5</v>
      </c>
      <c r="H8" s="5">
        <v>1</v>
      </c>
      <c r="I8" s="22" t="s">
        <v>6</v>
      </c>
      <c r="J8" s="22"/>
      <c r="K8" s="22"/>
      <c r="L8" s="23" t="s">
        <v>43</v>
      </c>
      <c r="M8" s="23"/>
      <c r="N8" s="23"/>
    </row>
    <row r="10" spans="1:14" x14ac:dyDescent="0.25">
      <c r="A10" s="4" t="s">
        <v>7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8" t="s">
        <v>41</v>
      </c>
      <c r="B14" s="9">
        <v>1</v>
      </c>
      <c r="C14" s="9" t="s">
        <v>42</v>
      </c>
      <c r="D14" s="9" t="s">
        <v>38</v>
      </c>
      <c r="E14" s="9">
        <v>23</v>
      </c>
      <c r="F14" s="9">
        <v>23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90</v>
      </c>
      <c r="N14" s="15">
        <v>0.23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90</v>
      </c>
      <c r="N28" s="19">
        <f>AVERAGE(N14:N27)</f>
        <v>0.23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39</v>
      </c>
      <c r="H37" s="26"/>
      <c r="I37" s="26"/>
      <c r="J37" s="26"/>
    </row>
  </sheetData>
  <mergeCells count="31">
    <mergeCell ref="A12:A13"/>
    <mergeCell ref="B12:B13"/>
    <mergeCell ref="A35:B35"/>
    <mergeCell ref="E35:H35"/>
    <mergeCell ref="A30:N30"/>
    <mergeCell ref="C12:C13"/>
    <mergeCell ref="I12:I13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E6:H6"/>
    <mergeCell ref="I8:K8"/>
    <mergeCell ref="L8:N8"/>
    <mergeCell ref="B8:C8"/>
    <mergeCell ref="L12:L13"/>
    <mergeCell ref="K12:K13"/>
    <mergeCell ref="J12:J13"/>
    <mergeCell ref="B10:L10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2" zoomScale="88" zoomScaleNormal="85" zoomScaleSheetLayoutView="100" workbookViewId="0">
      <selection activeCell="B15" sqref="B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5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x14ac:dyDescent="0.25">
      <c r="A6" s="33" t="s">
        <v>2</v>
      </c>
      <c r="B6" s="33"/>
      <c r="C6" s="33"/>
      <c r="D6" s="33"/>
      <c r="E6" s="21" t="s">
        <v>33</v>
      </c>
      <c r="F6" s="21"/>
      <c r="G6" s="21"/>
      <c r="H6" s="21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23">
        <v>2</v>
      </c>
      <c r="C8" s="2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5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>
        <v>0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5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5" s="11" customFormat="1" x14ac:dyDescent="0.25">
      <c r="A14" s="9" t="str">
        <f>'1'!A14</f>
        <v>GESTION FINANCIERA DIGITAL</v>
      </c>
      <c r="B14" s="9" t="s">
        <v>32</v>
      </c>
      <c r="C14" s="9" t="str">
        <f>'1'!C14</f>
        <v>714A</v>
      </c>
      <c r="D14" s="9" t="str">
        <f>'1'!D14</f>
        <v>GESTION EMPRES.</v>
      </c>
      <c r="E14" s="9">
        <v>21</v>
      </c>
      <c r="F14" s="9">
        <v>21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91</v>
      </c>
      <c r="N14" s="15">
        <v>0.52</v>
      </c>
    </row>
    <row r="15" spans="1:15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  <c r="O15" s="11" t="s">
        <v>34</v>
      </c>
    </row>
    <row r="16" spans="1:15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21</v>
      </c>
      <c r="F28" s="17">
        <f>SUM(F14:F27)</f>
        <v>21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91</v>
      </c>
      <c r="N28" s="19">
        <f>AVERAGE(N14:N27)</f>
        <v>0.52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31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17" sqref="H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/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3">
        <v>3</v>
      </c>
      <c r="C8" s="23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4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9" t="s">
        <v>44</v>
      </c>
      <c r="B14" s="9"/>
      <c r="C14" s="9" t="s">
        <v>49</v>
      </c>
      <c r="D14" s="9" t="s">
        <v>46</v>
      </c>
      <c r="E14" s="9">
        <v>35</v>
      </c>
      <c r="F14" s="9">
        <v>5</v>
      </c>
      <c r="G14" s="9"/>
      <c r="H14" s="10">
        <f>F14/E14</f>
        <v>0.14285714285714285</v>
      </c>
      <c r="I14" s="9"/>
      <c r="J14" s="10">
        <f>I14/E14</f>
        <v>0</v>
      </c>
      <c r="K14" s="9"/>
      <c r="L14" s="10">
        <f>K14/E14</f>
        <v>0</v>
      </c>
      <c r="M14" s="9">
        <v>71</v>
      </c>
      <c r="N14" s="15" t="s">
        <v>47</v>
      </c>
    </row>
    <row r="15" spans="1:14" s="11" customFormat="1" x14ac:dyDescent="0.25">
      <c r="A15" s="9" t="s">
        <v>44</v>
      </c>
      <c r="B15" s="9"/>
      <c r="C15" s="9" t="s">
        <v>45</v>
      </c>
      <c r="D15" s="9" t="s">
        <v>48</v>
      </c>
      <c r="E15" s="9">
        <v>17</v>
      </c>
      <c r="F15" s="9">
        <v>17</v>
      </c>
      <c r="G15" s="9">
        <v>1</v>
      </c>
      <c r="H15" s="10">
        <f>F15/E15</f>
        <v>1</v>
      </c>
      <c r="I15" s="9"/>
      <c r="J15" s="10">
        <f>I15/E15</f>
        <v>0</v>
      </c>
      <c r="K15" s="9"/>
      <c r="L15" s="10">
        <f>K15/E15</f>
        <v>0</v>
      </c>
      <c r="M15" s="9">
        <v>81</v>
      </c>
      <c r="N15" s="15">
        <v>4.7000000000000002E-3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22</v>
      </c>
      <c r="G28" s="17">
        <f>SUM(G14:G27)</f>
        <v>1</v>
      </c>
      <c r="H28" s="18">
        <f>SUM(F28:G28)/E28</f>
        <v>0.44230769230769229</v>
      </c>
      <c r="I28" s="17">
        <f>(E28-SUM(F28:G28))-K28</f>
        <v>29</v>
      </c>
      <c r="J28" s="18">
        <f>I28/E28</f>
        <v>0.55769230769230771</v>
      </c>
      <c r="K28" s="17">
        <f>SUM(K14:K27)</f>
        <v>0</v>
      </c>
      <c r="L28" s="18">
        <f>K28/E28</f>
        <v>0</v>
      </c>
      <c r="M28" s="17">
        <f>AVERAGE(M14:M27)</f>
        <v>76</v>
      </c>
      <c r="N28" s="19">
        <f>AVERAGE(N14:N27)</f>
        <v>4.7000000000000002E-3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50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L34" sqref="L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 t="s">
        <v>51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3">
        <v>4</v>
      </c>
      <c r="C8" s="23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4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9" t="s">
        <v>44</v>
      </c>
      <c r="B14" s="9" t="s">
        <v>52</v>
      </c>
      <c r="C14" s="9" t="s">
        <v>49</v>
      </c>
      <c r="D14" s="9" t="s">
        <v>53</v>
      </c>
      <c r="E14" s="9">
        <v>35</v>
      </c>
      <c r="F14" s="9">
        <v>30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81</v>
      </c>
      <c r="N14" s="15">
        <v>0.26</v>
      </c>
    </row>
    <row r="15" spans="1:14" s="11" customFormat="1" x14ac:dyDescent="0.25">
      <c r="A15" s="9" t="s">
        <v>44</v>
      </c>
      <c r="B15" s="9" t="s">
        <v>52</v>
      </c>
      <c r="C15" s="9" t="s">
        <v>45</v>
      </c>
      <c r="D15" s="9" t="s">
        <v>54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91</v>
      </c>
      <c r="N15" s="15">
        <v>0.06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>
        <v>69</v>
      </c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46</v>
      </c>
      <c r="G28" s="17">
        <f>SUM(G14:G27)</f>
        <v>69</v>
      </c>
      <c r="H28" s="18">
        <f>SUM(F28:G28)/E28</f>
        <v>2.2115384615384617</v>
      </c>
      <c r="I28" s="17">
        <f>(E28-SUM(F28:G28))-K28</f>
        <v>-63</v>
      </c>
      <c r="J28" s="18">
        <f>I28/E28</f>
        <v>-1.2115384615384615</v>
      </c>
      <c r="K28" s="17">
        <f>SUM(K14:K27)</f>
        <v>0</v>
      </c>
      <c r="L28" s="18">
        <f>K28/E28</f>
        <v>0</v>
      </c>
      <c r="M28" s="17">
        <f>AVERAGE(M14:M27)</f>
        <v>86</v>
      </c>
      <c r="N28" s="19">
        <f>AVERAGE(N14:N27)</f>
        <v>0.16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55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103" zoomScaleNormal="85" zoomScaleSheetLayoutView="100" workbookViewId="0">
      <selection activeCell="L15" sqref="L15"/>
    </sheetView>
  </sheetViews>
  <sheetFormatPr baseColWidth="10" defaultColWidth="11.44140625" defaultRowHeight="13.2" x14ac:dyDescent="0.25"/>
  <cols>
    <col min="1" max="1" width="37.33203125" style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/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3" t="s">
        <v>28</v>
      </c>
      <c r="C8" s="2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4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9" t="str">
        <f>'1'!A14</f>
        <v>GESTION FINANCIERA DIGITAL</v>
      </c>
      <c r="B14" s="9"/>
      <c r="C14" s="9" t="str">
        <f>'1'!C14</f>
        <v>714A</v>
      </c>
      <c r="D14" s="9" t="str">
        <f>'1'!D14</f>
        <v>GESTION EMPRES.</v>
      </c>
      <c r="E14" s="9">
        <f>'1'!E14</f>
        <v>23</v>
      </c>
      <c r="F14" s="9">
        <v>25</v>
      </c>
      <c r="G14" s="9"/>
      <c r="H14" s="10">
        <f t="shared" ref="H14:H15" si="0">F14/E14</f>
        <v>1.0869565217391304</v>
      </c>
      <c r="I14" s="9">
        <f t="shared" ref="I14:I28" si="1">(E14-SUM(F14:G14))-K14</f>
        <v>-4</v>
      </c>
      <c r="J14" s="10">
        <f t="shared" ref="J14:J28" si="2">I14/E14</f>
        <v>-0.17391304347826086</v>
      </c>
      <c r="K14" s="9">
        <v>2</v>
      </c>
      <c r="L14" s="10">
        <f t="shared" ref="L14:L28" si="3">K14/E14</f>
        <v>8.6956521739130432E-2</v>
      </c>
      <c r="M14" s="9">
        <v>76</v>
      </c>
      <c r="N14" s="15">
        <v>0.93</v>
      </c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-2</v>
      </c>
      <c r="J15" s="10" t="e">
        <f t="shared" si="2"/>
        <v>#DIV/0!</v>
      </c>
      <c r="K15" s="9">
        <v>2</v>
      </c>
      <c r="L15" s="10" t="e">
        <f t="shared" si="3"/>
        <v>#DIV/0!</v>
      </c>
      <c r="M15" s="9">
        <v>90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">
        <v>35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 t="s">
        <v>36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25</v>
      </c>
      <c r="G28" s="17">
        <f>SUM(G14:G27)</f>
        <v>0</v>
      </c>
      <c r="H28" s="18">
        <f>SUM(F28:G28)/E28</f>
        <v>1.0869565217391304</v>
      </c>
      <c r="I28" s="17">
        <f t="shared" si="1"/>
        <v>-6</v>
      </c>
      <c r="J28" s="18">
        <f t="shared" si="2"/>
        <v>-0.2608695652173913</v>
      </c>
      <c r="K28" s="17">
        <f>SUM(K14:K27)</f>
        <v>4</v>
      </c>
      <c r="L28" s="18">
        <f t="shared" si="3"/>
        <v>0.17391304347826086</v>
      </c>
      <c r="M28" s="17">
        <f>AVERAGE(M14:M27)</f>
        <v>83</v>
      </c>
      <c r="N28" s="19">
        <f>AVERAGE(N14:N27)</f>
        <v>0.92500000000000004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C7876-4ECE-4567-84FF-E42FFF894BC5}">
  <ds:schemaRefs>
    <ds:schemaRef ds:uri="http://schemas.openxmlformats.org/package/2006/metadata/core-properties"/>
    <ds:schemaRef ds:uri="http://purl.org/dc/terms/"/>
    <ds:schemaRef ds:uri="4c96f4e2-f7db-4e02-b8f8-29de1b03c96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d87f237c-3101-4265-aa9b-ec3b3a6224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2025-06-05T22:42:46Z</dcterms:modified>
  <cp:category/>
  <cp:contentStatus/>
</cp:coreProperties>
</file>