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sol/Library/CloudStorage/GoogleDrive-soledadbravo@itssat.edu.mx/Mi unidad/SEMAGO-DIC25/REPORTE 2/REPORTE 3/"/>
    </mc:Choice>
  </mc:AlternateContent>
  <xr:revisionPtr revIDLastSave="0" documentId="8_{C43A5D08-406B-114E-8883-34A27ADB4FD2}" xr6:coauthVersionLast="47" xr6:coauthVersionMax="47" xr10:uidLastSave="{00000000-0000-0000-0000-000000000000}"/>
  <bookViews>
    <workbookView xWindow="0" yWindow="500" windowWidth="25600" windowHeight="15500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M13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E13" i="30"/>
  <c r="D13" i="30"/>
  <c r="C13" i="30"/>
  <c r="C9" i="30"/>
  <c r="M7" i="30"/>
  <c r="I7" i="30"/>
  <c r="F7" i="30"/>
  <c r="F5" i="30"/>
  <c r="C9" i="27"/>
  <c r="F5" i="27"/>
  <c r="M7" i="27"/>
  <c r="I7" i="27"/>
  <c r="F7" i="27"/>
  <c r="D14" i="27"/>
  <c r="E14" i="27"/>
  <c r="F14" i="27"/>
  <c r="M14" i="27" s="1"/>
  <c r="D15" i="27"/>
  <c r="E15" i="27"/>
  <c r="F15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D13" i="27"/>
  <c r="E13" i="27"/>
  <c r="F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M15" i="26"/>
  <c r="J15" i="26"/>
  <c r="M13" i="26"/>
  <c r="K13" i="26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<sst xmlns="http://schemas.openxmlformats.org/spreadsheetml/2006/main" count="138" uniqueCount="44">
  <si>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</si>
  <si>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</si>
  <si>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</si>
  <si>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</si>
  <si>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</si>
  <si>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</si>
  <si>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</si>
  <si>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</si>
  <si>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</si>
  <si>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</si>
  <si>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</si>
  <si>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</si>
  <si>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</si>
  <si>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</si>
  <si>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</si>
  <si>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</si>
  <si>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</si>
  <si>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</si>
  <si>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</si>
  <si>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</si>
  <si>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</si>
  <si>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</si>
  <si>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</si>
  <si>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</si>
  <si>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</si>
  <si>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</si>
  <si>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</si>
  <si>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</si>
  <si>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</si>
  <si>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</si>
  <si>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</si>
  <si>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INDUSTRIAL</t>
  </si>
  <si>
    <t>AGOSTO - DICIEMBRE 2025</t>
  </si>
  <si>
    <t>M.C. JESSICA ALEJANDRA REYES LARIOS</t>
  </si>
  <si>
    <t>AMBIENTAL</t>
  </si>
  <si>
    <t>IAMB</t>
  </si>
  <si>
    <t>FUNDAMENTOS DE QUÍMICA ORGÁNICA</t>
  </si>
  <si>
    <t>FINAL</t>
  </si>
  <si>
    <t>SOLEDAD ESTHER MALDONADO BRAVO</t>
  </si>
  <si>
    <t>TOXICOLOGIA AMBIENTAL</t>
  </si>
  <si>
    <t>REMEDIACIÓN DE SUELO</t>
  </si>
  <si>
    <t>NA</t>
  </si>
  <si>
    <t xml:space="preserve">POTABILIZACION DEL AGUA </t>
  </si>
  <si>
    <t>TALLER DE INVESTIGACIÓN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</si>
</sst>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9" fontId="11" fillId="0" borderId="1" xfId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zoomScaleNormal="100" zoomScaleSheetLayoutView="100" zoomScalePageLayoutView="70" workbookViewId="0">
      <selection activeCell="D13" sqref="D13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">
      <c r="A2" s="14"/>
      <c r="B2" s="25" t="s">
        <v>27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x14ac:dyDescent="0.1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15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x14ac:dyDescent="0.15">
      <c r="A5" s="16"/>
      <c r="B5" s="28" t="s">
        <v>1</v>
      </c>
      <c r="C5" s="28"/>
      <c r="D5" s="28"/>
      <c r="E5" s="28"/>
      <c r="F5" s="29" t="s">
        <v>34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30" t="s">
        <v>3</v>
      </c>
      <c r="D7" s="30"/>
      <c r="E7" s="11" t="s">
        <v>4</v>
      </c>
      <c r="F7" s="5">
        <v>3</v>
      </c>
      <c r="H7" s="4" t="s">
        <v>5</v>
      </c>
      <c r="I7" s="5">
        <v>4</v>
      </c>
      <c r="J7" s="31" t="s">
        <v>6</v>
      </c>
      <c r="K7" s="31"/>
      <c r="L7" s="31"/>
      <c r="M7" s="30" t="s">
        <v>32</v>
      </c>
      <c r="N7" s="30"/>
      <c r="O7" s="30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30" t="s">
        <v>38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ht="14" x14ac:dyDescent="0.15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14" x14ac:dyDescent="0.15">
      <c r="A13" s="17"/>
      <c r="B13" s="7" t="s">
        <v>39</v>
      </c>
      <c r="C13" s="8">
        <v>1</v>
      </c>
      <c r="D13" s="8">
        <v>5</v>
      </c>
      <c r="E13" s="8" t="s">
        <v>35</v>
      </c>
      <c r="F13" s="8">
        <v>30</v>
      </c>
      <c r="G13" s="8">
        <v>27</v>
      </c>
      <c r="H13" s="8">
        <v>0</v>
      </c>
      <c r="I13" s="23">
        <f>(G13+H13)/F13</f>
        <v>0.9</v>
      </c>
      <c r="J13" s="8">
        <v>3</v>
      </c>
      <c r="K13" s="23">
        <f t="shared" ref="K13:K27" si="0">J13/F13</f>
        <v>0.1</v>
      </c>
      <c r="L13" s="8"/>
      <c r="M13" s="9">
        <f t="shared" ref="M13:M27" si="1">L13/F13</f>
        <v>0</v>
      </c>
      <c r="N13" s="8">
        <v>77.8</v>
      </c>
      <c r="O13" s="12">
        <v>0.83330000000000004</v>
      </c>
      <c r="P13" s="17"/>
    </row>
    <row r="14" spans="1:16" s="10" customFormat="1" ht="14" x14ac:dyDescent="0.15">
      <c r="A14" s="17"/>
      <c r="B14" s="7" t="s">
        <v>42</v>
      </c>
      <c r="C14" s="8" t="s">
        <v>41</v>
      </c>
      <c r="D14" s="8">
        <v>7</v>
      </c>
      <c r="E14" s="8" t="s">
        <v>35</v>
      </c>
      <c r="F14" s="8">
        <v>25</v>
      </c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ht="14" x14ac:dyDescent="0.15">
      <c r="A15" s="17"/>
      <c r="B15" s="7" t="s">
        <v>43</v>
      </c>
      <c r="C15" s="8">
        <v>1</v>
      </c>
      <c r="D15" s="8">
        <v>7</v>
      </c>
      <c r="E15" s="8" t="s">
        <v>35</v>
      </c>
      <c r="F15" s="8">
        <v>22</v>
      </c>
      <c r="G15" s="8">
        <v>20</v>
      </c>
      <c r="H15" s="8">
        <v>0</v>
      </c>
      <c r="I15" s="9"/>
      <c r="J15" s="8">
        <f t="shared" ref="J15:J26" si="2">(F15-SUM(G15:H15))-L15</f>
        <v>2</v>
      </c>
      <c r="K15" s="9"/>
      <c r="L15" s="8"/>
      <c r="M15" s="9">
        <f t="shared" si="1"/>
        <v>0</v>
      </c>
      <c r="N15" s="24">
        <v>79.09</v>
      </c>
      <c r="O15" s="12">
        <v>0.81810000000000005</v>
      </c>
      <c r="P15" s="17"/>
    </row>
    <row r="16" spans="1:16" s="10" customFormat="1" ht="14" x14ac:dyDescent="0.15">
      <c r="A16" s="17"/>
      <c r="B16" s="7" t="s">
        <v>40</v>
      </c>
      <c r="C16" s="8">
        <v>1</v>
      </c>
      <c r="D16" s="8">
        <v>7</v>
      </c>
      <c r="E16" s="8" t="s">
        <v>35</v>
      </c>
      <c r="F16" s="8">
        <v>15</v>
      </c>
      <c r="G16" s="8">
        <v>14</v>
      </c>
      <c r="H16" s="8">
        <v>0</v>
      </c>
      <c r="I16" s="9"/>
      <c r="J16" s="8">
        <f t="shared" si="2"/>
        <v>1</v>
      </c>
      <c r="K16" s="9"/>
      <c r="L16" s="8"/>
      <c r="M16" s="9">
        <f t="shared" si="1"/>
        <v>0</v>
      </c>
      <c r="N16" s="8">
        <v>79.5</v>
      </c>
      <c r="O16" s="12">
        <v>0.73329999999999995</v>
      </c>
      <c r="P16" s="17"/>
    </row>
    <row r="17" spans="1:16" s="10" customFormat="1" x14ac:dyDescent="0.15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ref="I17:I26" si="3">(G17+H17)/F17</f>
        <v>#DIV/0!</v>
      </c>
      <c r="J17" s="8">
        <f t="shared" si="2"/>
        <v>0</v>
      </c>
      <c r="K17" s="9" t="e">
        <f t="shared" si="0"/>
        <v>#DIV/0!</v>
      </c>
      <c r="L17" s="8"/>
      <c r="M17" s="9" t="e">
        <f t="shared" si="1"/>
        <v>#DIV/0!</v>
      </c>
      <c r="N17" s="8"/>
      <c r="O17" s="12"/>
      <c r="P17" s="17"/>
    </row>
    <row r="18" spans="1:16" s="10" customFormat="1" x14ac:dyDescent="0.1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2"/>
        <v>0</v>
      </c>
      <c r="K18" s="9" t="e">
        <f t="shared" si="0"/>
        <v>#DIV/0!</v>
      </c>
      <c r="L18" s="8"/>
      <c r="M18" s="9" t="e">
        <f t="shared" si="1"/>
        <v>#DIV/0!</v>
      </c>
      <c r="N18" s="8"/>
      <c r="O18" s="12"/>
      <c r="P18" s="17"/>
    </row>
    <row r="19" spans="1:16" s="10" customFormat="1" x14ac:dyDescent="0.1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2"/>
        <v>0</v>
      </c>
      <c r="K19" s="9" t="e">
        <f t="shared" si="0"/>
        <v>#DIV/0!</v>
      </c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1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2"/>
        <v>0</v>
      </c>
      <c r="K20" s="9" t="e">
        <f t="shared" si="0"/>
        <v>#DIV/0!</v>
      </c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1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2"/>
        <v>0</v>
      </c>
      <c r="K21" s="9" t="e">
        <f t="shared" si="0"/>
        <v>#DIV/0!</v>
      </c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1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2"/>
        <v>0</v>
      </c>
      <c r="K22" s="9" t="e">
        <f t="shared" si="0"/>
        <v>#DIV/0!</v>
      </c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1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2"/>
        <v>0</v>
      </c>
      <c r="K23" s="9" t="e">
        <f t="shared" si="0"/>
        <v>#DIV/0!</v>
      </c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1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2"/>
        <v>0</v>
      </c>
      <c r="K24" s="9" t="e">
        <f t="shared" si="0"/>
        <v>#DIV/0!</v>
      </c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1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2"/>
        <v>0</v>
      </c>
      <c r="K25" s="9" t="e">
        <f t="shared" si="0"/>
        <v>#DIV/0!</v>
      </c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1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2"/>
        <v>0</v>
      </c>
      <c r="K26" s="9" t="e">
        <f t="shared" si="0"/>
        <v>#DIV/0!</v>
      </c>
      <c r="L26" s="8"/>
      <c r="M26" s="9" t="e">
        <f t="shared" si="1"/>
        <v>#DIV/0!</v>
      </c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92</v>
      </c>
      <c r="G27" s="20">
        <f>SUM(G13:G26)</f>
        <v>61</v>
      </c>
      <c r="H27" s="20">
        <f>SUM(H13:H26)</f>
        <v>0</v>
      </c>
      <c r="I27" s="21">
        <f>SUM(G27:H27)/F27</f>
        <v>0.66304347826086951</v>
      </c>
      <c r="J27" s="20">
        <f t="shared" ref="J27" si="4">(F27-SUM(G27:H27))-L27</f>
        <v>31</v>
      </c>
      <c r="K27" s="21">
        <f t="shared" si="0"/>
        <v>0.33695652173913043</v>
      </c>
      <c r="L27" s="20">
        <f>SUM(L13:L26)</f>
        <v>0</v>
      </c>
      <c r="M27" s="21">
        <f t="shared" si="1"/>
        <v>0</v>
      </c>
      <c r="N27" s="20">
        <f>AVERAGE(N13:N26)</f>
        <v>78.796666666666667</v>
      </c>
      <c r="O27" s="22">
        <f>AVERAGE(O13:O26)</f>
        <v>0.79490000000000005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76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N15" sqref="N15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">
      <c r="A2" s="14"/>
      <c r="B2" s="25" t="s">
        <v>28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x14ac:dyDescent="0.15">
      <c r="A5" s="16"/>
      <c r="B5" s="28" t="s">
        <v>1</v>
      </c>
      <c r="C5" s="28"/>
      <c r="D5" s="28"/>
      <c r="E5" s="28"/>
      <c r="F5" s="29" t="str">
        <f>'1'!F5</f>
        <v>AMBIENTAL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30" t="s">
        <v>26</v>
      </c>
      <c r="D7" s="30"/>
      <c r="E7" s="11" t="s">
        <v>4</v>
      </c>
      <c r="F7" s="5">
        <f>'1'!F7</f>
        <v>3</v>
      </c>
      <c r="H7" s="4" t="s">
        <v>5</v>
      </c>
      <c r="I7" s="5">
        <f>'1'!I7</f>
        <v>4</v>
      </c>
      <c r="J7" s="31" t="s">
        <v>6</v>
      </c>
      <c r="K7" s="31"/>
      <c r="L7" s="31"/>
      <c r="M7" s="30" t="str">
        <f>'1'!M7</f>
        <v>AGOSTO - DICIEMBRE 2025</v>
      </c>
      <c r="N7" s="30"/>
      <c r="O7" s="30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30" t="str">
        <f>'1'!C9</f>
        <v>SOLEDAD ESTHER MALDONADO BRAVO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ht="14" x14ac:dyDescent="0.15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14" x14ac:dyDescent="0.15">
      <c r="A13" s="17"/>
      <c r="B13" s="7" t="s">
        <v>39</v>
      </c>
      <c r="C13" s="8" t="s">
        <v>41</v>
      </c>
      <c r="D13" s="8">
        <f>'1'!D13</f>
        <v>5</v>
      </c>
      <c r="E13" s="8" t="str">
        <f>'1'!E13</f>
        <v>IAMB</v>
      </c>
      <c r="F13" s="8">
        <f>'1'!F13</f>
        <v>30</v>
      </c>
      <c r="G13" s="8"/>
      <c r="H13" s="8"/>
      <c r="I13" s="9"/>
      <c r="J13" s="8"/>
      <c r="K13" s="9"/>
      <c r="L13" s="8"/>
      <c r="M13" s="9"/>
      <c r="N13" s="8"/>
      <c r="O13" s="12"/>
      <c r="P13" s="17"/>
    </row>
    <row r="14" spans="1:16" s="10" customFormat="1" ht="14" x14ac:dyDescent="0.15">
      <c r="A14" s="17"/>
      <c r="B14" s="7" t="s">
        <v>42</v>
      </c>
      <c r="C14" s="8">
        <v>1</v>
      </c>
      <c r="D14" s="8">
        <f>'1'!D14</f>
        <v>7</v>
      </c>
      <c r="E14" s="8" t="str">
        <f>'1'!E14</f>
        <v>IAMB</v>
      </c>
      <c r="F14" s="8">
        <f>'1'!F14</f>
        <v>25</v>
      </c>
      <c r="G14" s="8">
        <v>20</v>
      </c>
      <c r="H14" s="8"/>
      <c r="I14" s="9">
        <f t="shared" ref="I14:I26" si="0">(G14+H14)/F14</f>
        <v>0.8</v>
      </c>
      <c r="J14" s="8">
        <f>(F14-SUM(G14:H14))-L14</f>
        <v>5</v>
      </c>
      <c r="K14" s="9">
        <f t="shared" ref="K14:K27" si="1">J14/F14</f>
        <v>0.2</v>
      </c>
      <c r="L14" s="8"/>
      <c r="M14" s="9">
        <f t="shared" ref="M14:M27" si="2">L14/F14</f>
        <v>0</v>
      </c>
      <c r="N14" s="8">
        <v>66.040000000000006</v>
      </c>
      <c r="O14" s="12">
        <v>0.8</v>
      </c>
      <c r="P14" s="17"/>
    </row>
    <row r="15" spans="1:16" s="10" customFormat="1" ht="14" x14ac:dyDescent="0.15">
      <c r="A15" s="17"/>
      <c r="B15" s="7" t="s">
        <v>43</v>
      </c>
      <c r="C15" s="8" t="s">
        <v>41</v>
      </c>
      <c r="D15" s="8">
        <f>'1'!D15</f>
        <v>7</v>
      </c>
      <c r="E15" s="8" t="str">
        <f>'1'!E15</f>
        <v>IAMB</v>
      </c>
      <c r="F15" s="8">
        <f>'1'!F15</f>
        <v>22</v>
      </c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ht="14" x14ac:dyDescent="0.15">
      <c r="A16" s="17"/>
      <c r="B16" s="7" t="s">
        <v>40</v>
      </c>
      <c r="C16" s="8">
        <v>2</v>
      </c>
      <c r="D16" s="8">
        <f>'1'!D16</f>
        <v>7</v>
      </c>
      <c r="E16" s="8" t="str">
        <f>'1'!E16</f>
        <v>IAMB</v>
      </c>
      <c r="F16" s="8">
        <f>'1'!F16</f>
        <v>15</v>
      </c>
      <c r="G16" s="8">
        <v>15</v>
      </c>
      <c r="H16" s="8">
        <v>0</v>
      </c>
      <c r="I16" s="9">
        <f t="shared" si="0"/>
        <v>1</v>
      </c>
      <c r="J16" s="8">
        <f t="shared" ref="J16:J26" si="3">(F16-SUM(G16:H16))-L16</f>
        <v>0</v>
      </c>
      <c r="K16" s="9">
        <f t="shared" si="1"/>
        <v>0</v>
      </c>
      <c r="L16" s="8"/>
      <c r="M16" s="9">
        <f t="shared" si="2"/>
        <v>0</v>
      </c>
      <c r="N16" s="8">
        <v>83.3</v>
      </c>
      <c r="O16" s="12">
        <v>0.5333</v>
      </c>
      <c r="P16" s="17"/>
    </row>
    <row r="17" spans="1:16" s="10" customFormat="1" x14ac:dyDescent="0.1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0"/>
        <v>#DIV/0!</v>
      </c>
      <c r="J17" s="8">
        <f t="shared" si="3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1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0"/>
        <v>#DIV/0!</v>
      </c>
      <c r="J18" s="8">
        <f t="shared" si="3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1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0"/>
        <v>#DIV/0!</v>
      </c>
      <c r="J19" s="8">
        <f t="shared" si="3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1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0"/>
        <v>#DIV/0!</v>
      </c>
      <c r="J20" s="8">
        <f t="shared" si="3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1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0"/>
        <v>#DIV/0!</v>
      </c>
      <c r="J21" s="8">
        <f t="shared" si="3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1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0"/>
        <v>#DIV/0!</v>
      </c>
      <c r="J22" s="8">
        <f t="shared" si="3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1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0"/>
        <v>#DIV/0!</v>
      </c>
      <c r="J23" s="8">
        <f t="shared" si="3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1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0"/>
        <v>#DIV/0!</v>
      </c>
      <c r="J24" s="8">
        <f t="shared" si="3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1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0"/>
        <v>#DIV/0!</v>
      </c>
      <c r="J25" s="8">
        <f t="shared" si="3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1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0"/>
        <v>#DIV/0!</v>
      </c>
      <c r="J26" s="8">
        <f t="shared" si="3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92</v>
      </c>
      <c r="G27" s="20">
        <f>SUM(G13:G26)</f>
        <v>35</v>
      </c>
      <c r="H27" s="20">
        <f>SUM(H13:H26)</f>
        <v>0</v>
      </c>
      <c r="I27" s="21">
        <f>SUM(G27:H27)/F27</f>
        <v>0.38043478260869568</v>
      </c>
      <c r="J27" s="20">
        <f t="shared" ref="J27" si="4">(F27-SUM(G27:H27))-L27</f>
        <v>57</v>
      </c>
      <c r="K27" s="21">
        <f t="shared" si="1"/>
        <v>0.61956521739130432</v>
      </c>
      <c r="L27" s="20">
        <f>SUM(L13:L26)</f>
        <v>0</v>
      </c>
      <c r="M27" s="21">
        <f t="shared" si="2"/>
        <v>0</v>
      </c>
      <c r="N27" s="20">
        <f>AVERAGE(N13:N26)</f>
        <v>74.67</v>
      </c>
      <c r="O27" s="22">
        <f>AVERAGE(O13:O26)</f>
        <v>0.66664999999999996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76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topLeftCell="A3" zoomScaleNormal="100" zoomScaleSheetLayoutView="100" zoomScalePageLayoutView="70" workbookViewId="0">
      <selection activeCell="I23" sqref="I23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">
      <c r="A2" s="14"/>
      <c r="B2" s="25" t="s">
        <v>29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x14ac:dyDescent="0.15">
      <c r="A5" s="16"/>
      <c r="B5" s="28" t="s">
        <v>1</v>
      </c>
      <c r="C5" s="28"/>
      <c r="D5" s="28"/>
      <c r="E5" s="28"/>
      <c r="F5" s="29" t="str">
        <f>'1'!F5</f>
        <v>AMBIENTAL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30">
        <v>3</v>
      </c>
      <c r="D7" s="30"/>
      <c r="E7" s="11" t="s">
        <v>4</v>
      </c>
      <c r="F7" s="5">
        <f>'1'!F7</f>
        <v>3</v>
      </c>
      <c r="H7" s="4" t="s">
        <v>5</v>
      </c>
      <c r="I7" s="5">
        <f>'1'!I7</f>
        <v>4</v>
      </c>
      <c r="J7" s="31" t="s">
        <v>6</v>
      </c>
      <c r="K7" s="31"/>
      <c r="L7" s="31"/>
      <c r="M7" s="30" t="str">
        <f>'1'!M7</f>
        <v>AGOSTO - DICIEMBRE 2025</v>
      </c>
      <c r="N7" s="30"/>
      <c r="O7" s="30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30" t="str">
        <f>'1'!C9</f>
        <v>SOLEDAD ESTHER MALDONADO BRAVO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ht="14" x14ac:dyDescent="0.15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14" x14ac:dyDescent="0.15">
      <c r="A13" s="17"/>
      <c r="B13" s="13" t="s">
        <v>39</v>
      </c>
      <c r="C13" s="8">
        <f>'1'!C13</f>
        <v>1</v>
      </c>
      <c r="D13" s="8">
        <f>'1'!D13</f>
        <v>5</v>
      </c>
      <c r="E13" s="8" t="str">
        <f>'1'!E13</f>
        <v>IAMB</v>
      </c>
      <c r="F13" s="8">
        <v>31</v>
      </c>
      <c r="G13" s="8">
        <v>24</v>
      </c>
      <c r="H13" s="8">
        <v>0</v>
      </c>
      <c r="I13" s="9">
        <f>(G13+H13)/F13</f>
        <v>0.77419354838709675</v>
      </c>
      <c r="J13" s="8">
        <f t="shared" ref="J13:J27" si="0">(F13-SUM(G13:H13))-L13</f>
        <v>7</v>
      </c>
      <c r="K13" s="9">
        <f t="shared" ref="K13:K27" si="1">J13/F13</f>
        <v>0.22580645161290322</v>
      </c>
      <c r="L13" s="8"/>
      <c r="M13" s="9">
        <f t="shared" ref="M13:M27" si="2">L13/F13</f>
        <v>0</v>
      </c>
      <c r="N13" s="8">
        <v>65.5</v>
      </c>
      <c r="O13" s="12">
        <v>0.77</v>
      </c>
      <c r="P13" s="17"/>
    </row>
    <row r="14" spans="1:16" s="10" customFormat="1" ht="14" x14ac:dyDescent="0.15">
      <c r="A14" s="17"/>
      <c r="B14" s="13" t="str">
        <f>'1'!B14</f>
        <v xml:space="preserve">POTABILIZACION DEL AGUA </v>
      </c>
      <c r="C14" s="8" t="str">
        <f>'1'!C14</f>
        <v>NA</v>
      </c>
      <c r="D14" s="8">
        <f>'1'!D14</f>
        <v>7</v>
      </c>
      <c r="E14" s="8" t="str">
        <f>'1'!E14</f>
        <v>IAMB</v>
      </c>
      <c r="F14" s="8">
        <f>'1'!F14</f>
        <v>25</v>
      </c>
      <c r="G14" s="8">
        <v>24</v>
      </c>
      <c r="H14" s="8">
        <v>0</v>
      </c>
      <c r="I14" s="9">
        <f t="shared" ref="I14:I26" si="3">(G14+H14)/F14</f>
        <v>0.96</v>
      </c>
      <c r="J14" s="8">
        <f>(F14-SUM(G14:H14))-L14</f>
        <v>1</v>
      </c>
      <c r="K14" s="9">
        <f t="shared" si="1"/>
        <v>0.04</v>
      </c>
      <c r="L14" s="8"/>
      <c r="M14" s="9">
        <f t="shared" si="2"/>
        <v>0</v>
      </c>
      <c r="N14" s="8">
        <v>84.6</v>
      </c>
      <c r="O14" s="12">
        <v>0.72</v>
      </c>
      <c r="P14" s="17"/>
    </row>
    <row r="15" spans="1:16" s="10" customFormat="1" ht="14" x14ac:dyDescent="0.15">
      <c r="A15" s="17"/>
      <c r="B15" s="13" t="str">
        <f>'1'!B15</f>
        <v>TALLER DE INVESTIGACIÓN II</v>
      </c>
      <c r="C15" s="8">
        <f>'1'!C15</f>
        <v>1</v>
      </c>
      <c r="D15" s="8">
        <f>'1'!D15</f>
        <v>7</v>
      </c>
      <c r="E15" s="8" t="str">
        <f>'1'!E15</f>
        <v>IAMB</v>
      </c>
      <c r="F15" s="8">
        <f>'1'!F15</f>
        <v>22</v>
      </c>
      <c r="G15" s="8">
        <v>19</v>
      </c>
      <c r="H15" s="8">
        <v>0</v>
      </c>
      <c r="I15" s="9">
        <f t="shared" si="3"/>
        <v>0.86363636363636365</v>
      </c>
      <c r="J15" s="8">
        <f t="shared" ref="J15:J26" si="4">(F15-SUM(G15:H15))-L15</f>
        <v>3</v>
      </c>
      <c r="K15" s="9">
        <f t="shared" si="1"/>
        <v>0.13636363636363635</v>
      </c>
      <c r="L15" s="8"/>
      <c r="M15" s="9">
        <f t="shared" si="2"/>
        <v>0</v>
      </c>
      <c r="N15" s="8">
        <v>78.819999999999993</v>
      </c>
      <c r="O15" s="12">
        <v>0.72719999999999996</v>
      </c>
      <c r="P15" s="17"/>
    </row>
    <row r="16" spans="1:16" s="10" customFormat="1" ht="14" x14ac:dyDescent="0.15">
      <c r="A16" s="17"/>
      <c r="B16" s="13" t="str">
        <f>'1'!B16</f>
        <v>REMEDIACIÓN DE SUELO</v>
      </c>
      <c r="C16" s="8">
        <f>'1'!C16</f>
        <v>1</v>
      </c>
      <c r="D16" s="8">
        <f>'1'!D16</f>
        <v>7</v>
      </c>
      <c r="E16" s="8" t="str">
        <f>'1'!E16</f>
        <v>IAMB</v>
      </c>
      <c r="F16" s="8">
        <f>'1'!F16</f>
        <v>15</v>
      </c>
      <c r="G16" s="8">
        <v>14</v>
      </c>
      <c r="H16" s="8">
        <v>0</v>
      </c>
      <c r="I16" s="9">
        <f t="shared" si="3"/>
        <v>0.93333333333333335</v>
      </c>
      <c r="J16" s="8">
        <f t="shared" si="4"/>
        <v>1</v>
      </c>
      <c r="K16" s="9">
        <f t="shared" si="1"/>
        <v>6.6666666666666666E-2</v>
      </c>
      <c r="L16" s="8"/>
      <c r="M16" s="9">
        <f t="shared" si="2"/>
        <v>0</v>
      </c>
      <c r="N16" s="8">
        <v>81.900000000000006</v>
      </c>
      <c r="O16" s="12">
        <v>0.6</v>
      </c>
      <c r="P16" s="17"/>
    </row>
    <row r="17" spans="1:16" s="10" customFormat="1" x14ac:dyDescent="0.1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1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1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1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1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1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1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1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1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1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93</v>
      </c>
      <c r="G27" s="20">
        <f>SUM(G13:G26)</f>
        <v>81</v>
      </c>
      <c r="H27" s="20">
        <f>SUM(H13:H26)</f>
        <v>0</v>
      </c>
      <c r="I27" s="21">
        <f>SUM(G27:H27)/F27</f>
        <v>0.87096774193548387</v>
      </c>
      <c r="J27" s="20">
        <f t="shared" si="0"/>
        <v>12</v>
      </c>
      <c r="K27" s="21">
        <f t="shared" si="1"/>
        <v>0.12903225806451613</v>
      </c>
      <c r="L27" s="20">
        <f>SUM(L13:L26)</f>
        <v>0</v>
      </c>
      <c r="M27" s="21">
        <f t="shared" si="2"/>
        <v>0</v>
      </c>
      <c r="N27" s="20">
        <f>AVERAGE(N13:N26)</f>
        <v>77.704999999999998</v>
      </c>
      <c r="O27" s="22">
        <f>AVERAGE(O13:O26)</f>
        <v>0.70430000000000004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76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2" zoomScaleNormal="100" zoomScaleSheetLayoutView="100" zoomScalePageLayoutView="70" workbookViewId="0">
      <selection activeCell="B16" sqref="B16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">
      <c r="A2" s="14"/>
      <c r="B2" s="25" t="s">
        <v>30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x14ac:dyDescent="0.15">
      <c r="A5" s="16"/>
      <c r="B5" s="28" t="s">
        <v>1</v>
      </c>
      <c r="C5" s="28"/>
      <c r="D5" s="28"/>
      <c r="E5" s="28"/>
      <c r="F5" s="29" t="s">
        <v>31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30" t="s">
        <v>37</v>
      </c>
      <c r="D7" s="30"/>
      <c r="E7" s="11" t="s">
        <v>4</v>
      </c>
      <c r="F7" s="5">
        <v>1</v>
      </c>
      <c r="H7" s="4" t="s">
        <v>5</v>
      </c>
      <c r="I7" s="5">
        <v>1</v>
      </c>
      <c r="J7" s="31" t="s">
        <v>6</v>
      </c>
      <c r="K7" s="31"/>
      <c r="L7" s="31"/>
      <c r="M7" s="30" t="s">
        <v>32</v>
      </c>
      <c r="N7" s="30"/>
      <c r="O7" s="30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30" t="s">
        <v>33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ht="14" x14ac:dyDescent="0.15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14" x14ac:dyDescent="0.15">
      <c r="A13" s="17"/>
      <c r="B13" s="13" t="s">
        <v>36</v>
      </c>
      <c r="C13" s="8"/>
      <c r="D13" s="8"/>
      <c r="E13" s="8"/>
      <c r="F13" s="8"/>
      <c r="G13" s="8"/>
      <c r="H13" s="8"/>
      <c r="I13" s="9" t="e">
        <f>(G13+H13)/F13</f>
        <v>#DIV/0!</v>
      </c>
      <c r="J13" s="8">
        <f t="shared" ref="J13:J27" si="0">(F13-SUM(G13:H13))-L13</f>
        <v>0</v>
      </c>
      <c r="K13" s="9" t="e">
        <f t="shared" ref="K13:K27" si="1">J13/F13</f>
        <v>#DIV/0!</v>
      </c>
      <c r="L13" s="8"/>
      <c r="M13" s="9" t="e">
        <f t="shared" ref="M13:M27" si="2">L13/F13</f>
        <v>#DIV/0!</v>
      </c>
      <c r="N13" s="8"/>
      <c r="O13" s="12"/>
      <c r="P13" s="17"/>
    </row>
    <row r="14" spans="1:16" s="10" customFormat="1" ht="14" x14ac:dyDescent="0.15">
      <c r="A14" s="17"/>
      <c r="B14" s="13" t="str">
        <f>'1'!B14</f>
        <v xml:space="preserve">POTABILIZACION DEL AGUA </v>
      </c>
      <c r="C14" s="8" t="str">
        <f>'1'!C14</f>
        <v>NA</v>
      </c>
      <c r="D14" s="8">
        <f>'1'!D14</f>
        <v>7</v>
      </c>
      <c r="E14" s="8" t="str">
        <f>'1'!E14</f>
        <v>IAMB</v>
      </c>
      <c r="F14" s="8">
        <f>'1'!F14</f>
        <v>25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14" x14ac:dyDescent="0.15">
      <c r="A15" s="17"/>
      <c r="B15" s="13" t="str">
        <f>'1'!B15</f>
        <v>TALLER DE INVESTIGACIÓN II</v>
      </c>
      <c r="C15" s="8">
        <f>'1'!C15</f>
        <v>1</v>
      </c>
      <c r="D15" s="8">
        <f>'1'!D15</f>
        <v>7</v>
      </c>
      <c r="E15" s="8" t="str">
        <f>'1'!E15</f>
        <v>IAMB</v>
      </c>
      <c r="F15" s="8">
        <f>'1'!F15</f>
        <v>22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22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14" x14ac:dyDescent="0.15">
      <c r="A16" s="17"/>
      <c r="B16" s="13" t="str">
        <f>'1'!B16</f>
        <v>REMEDIACIÓN DE SUELO</v>
      </c>
      <c r="C16" s="8">
        <f>'1'!C16</f>
        <v>1</v>
      </c>
      <c r="D16" s="8">
        <f>'1'!D16</f>
        <v>7</v>
      </c>
      <c r="E16" s="8" t="str">
        <f>'1'!E16</f>
        <v>IAMB</v>
      </c>
      <c r="F16" s="8">
        <f>'1'!F16</f>
        <v>15</v>
      </c>
      <c r="G16" s="8"/>
      <c r="H16" s="8">
        <v>0</v>
      </c>
      <c r="I16" s="9">
        <f t="shared" si="3"/>
        <v>0</v>
      </c>
      <c r="J16" s="8">
        <f t="shared" si="4"/>
        <v>15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1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1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1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1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1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1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1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1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1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1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62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62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soledadesther Maldonado Bravo</cp:lastModifiedBy>
  <cp:revision/>
  <cp:lastPrinted>2025-07-02T21:33:58Z</cp:lastPrinted>
  <dcterms:created xsi:type="dcterms:W3CDTF">2021-11-22T14:45:25Z</dcterms:created>
  <dcterms:modified xsi:type="dcterms:W3CDTF">2025-11-23T03:13:40Z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