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ol/Library/CloudStorage/GoogleDrive-soledadbravo@itssat.edu.mx/Mi unidad/SEMAGO-DIC25/REPORTE CALIFICACIONES /reporte 4 /reporte final/"/>
    </mc:Choice>
  </mc:AlternateContent>
  <xr:revisionPtr revIDLastSave="0" documentId="8_{C662EB2D-C146-8848-8D08-847D0B02A83C}" xr6:coauthVersionLast="47" xr6:coauthVersionMax="47" xr10:uidLastSave="{00000000-0000-0000-0000-000000000000}"/>
  <bookViews>
    <workbookView xWindow="0" yWindow="0" windowWidth="25600" windowHeight="160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1" l="1"/>
  <c r="J13" i="30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B16" i="31"/>
  <c r="F15" i="31"/>
  <c r="M15" i="31" s="1"/>
  <c r="E15" i="31"/>
  <c r="B15" i="31"/>
  <c r="F14" i="31"/>
  <c r="I14" i="31" s="1"/>
  <c r="E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E13" i="30"/>
  <c r="D13" i="30"/>
  <c r="C9" i="30"/>
  <c r="M7" i="30"/>
  <c r="I7" i="30"/>
  <c r="F7" i="30"/>
  <c r="F5" i="30"/>
  <c r="C9" i="27"/>
  <c r="F5" i="27"/>
  <c r="M7" i="27"/>
  <c r="I7" i="27"/>
  <c r="F7" i="27"/>
  <c r="D14" i="27"/>
  <c r="E14" i="27"/>
  <c r="F14" i="27"/>
  <c r="M14" i="27" s="1"/>
  <c r="D15" i="27"/>
  <c r="E15" i="27"/>
  <c r="F15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M15" i="26"/>
  <c r="J15" i="26"/>
  <c r="M13" i="26"/>
  <c r="K13" i="26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K13" i="30"/>
  <c r="I26" i="30"/>
  <c r="I21" i="27"/>
  <c r="I25" i="27"/>
  <c r="I17" i="27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<sst xmlns="http://schemas.openxmlformats.org/spreadsheetml/2006/main" count="146" uniqueCount="44">
  <si>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</si>
  <si>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</si>
  <si>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</si>
  <si>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</si>
  <si>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</si>
  <si>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</si>
  <si>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</si>
  <si>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</si>
  <si>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</si>
  <si>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</si>
  <si>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</si>
  <si>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</si>
  <si>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</si>
  <si>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</si>
  <si>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</si>
  <si>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</si>
  <si>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</si>
  <si>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</si>
  <si>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</si>
  <si>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</si>
  <si>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</si>
  <si>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</si>
  <si>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</si>
  <si>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</si>
  <si>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</si>
  <si>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</si>
  <si>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</si>
  <si>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</si>
  <si>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</si>
  <si>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</si>
  <si>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</si>
  <si>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AGOSTO - DICIEMBRE 2025</t>
  </si>
  <si>
    <t>AMBIENTAL</t>
  </si>
  <si>
    <t>IAMB</t>
  </si>
  <si>
    <t>FINAL</t>
  </si>
  <si>
    <t>SOLEDAD ESTHER MALDONADO BRAVO</t>
  </si>
  <si>
    <t>TOXICOLOGIA AMBIENTAL</t>
  </si>
  <si>
    <t>NA</t>
  </si>
  <si>
    <t xml:space="preserve">POTABILIZACION DEL AGUA </t>
  </si>
  <si>
    <t>TALLER DE INVESTIGACIÓN II</t>
  </si>
  <si>
    <t>REMEDIACIÓN DE SUELOS</t>
  </si>
  <si>
    <t>506 A</t>
  </si>
  <si>
    <t>706 A</t>
  </si>
  <si>
    <t>706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</si>
</sst>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B16" sqref="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">
      <c r="A2" s="14"/>
      <c r="B2" s="35" t="s">
        <v>27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</v>
      </c>
      <c r="D7" s="30"/>
      <c r="E7" s="11" t="s">
        <v>4</v>
      </c>
      <c r="F7" s="5">
        <v>3</v>
      </c>
      <c r="H7" s="4" t="s">
        <v>5</v>
      </c>
      <c r="I7" s="5">
        <v>4</v>
      </c>
      <c r="J7" s="40" t="s">
        <v>6</v>
      </c>
      <c r="K7" s="40"/>
      <c r="L7" s="40"/>
      <c r="M7" s="30" t="s">
        <v>31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35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7" t="s">
        <v>36</v>
      </c>
      <c r="C13" s="8">
        <v>1</v>
      </c>
      <c r="D13" s="8">
        <v>5</v>
      </c>
      <c r="E13" s="8" t="s">
        <v>33</v>
      </c>
      <c r="F13" s="8">
        <v>30</v>
      </c>
      <c r="G13" s="8">
        <v>27</v>
      </c>
      <c r="H13" s="8">
        <v>0</v>
      </c>
      <c r="I13" s="23">
        <f>(G13+H13)/F13</f>
        <v>0.9</v>
      </c>
      <c r="J13" s="8">
        <v>3</v>
      </c>
      <c r="K13" s="23">
        <f t="shared" ref="K13:K27" si="0">J13/F13</f>
        <v>0.1</v>
      </c>
      <c r="L13" s="8"/>
      <c r="M13" s="9">
        <f t="shared" ref="M13:M27" si="1">L13/F13</f>
        <v>0</v>
      </c>
      <c r="N13" s="8">
        <v>77.8</v>
      </c>
      <c r="O13" s="12">
        <v>0.83330000000000004</v>
      </c>
      <c r="P13" s="17"/>
    </row>
    <row r="14" spans="1:16" s="10" customFormat="1" ht="14" x14ac:dyDescent="0.15">
      <c r="A14" s="17"/>
      <c r="B14" s="7" t="s">
        <v>38</v>
      </c>
      <c r="C14" s="8" t="s">
        <v>37</v>
      </c>
      <c r="D14" s="8">
        <v>7</v>
      </c>
      <c r="E14" s="8" t="s">
        <v>33</v>
      </c>
      <c r="F14" s="8">
        <v>25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14" x14ac:dyDescent="0.15">
      <c r="A15" s="17"/>
      <c r="B15" s="7" t="s">
        <v>39</v>
      </c>
      <c r="C15" s="8">
        <v>1</v>
      </c>
      <c r="D15" s="8">
        <v>7</v>
      </c>
      <c r="E15" s="8" t="s">
        <v>33</v>
      </c>
      <c r="F15" s="8">
        <v>22</v>
      </c>
      <c r="G15" s="8">
        <v>20</v>
      </c>
      <c r="H15" s="8">
        <v>0</v>
      </c>
      <c r="I15" s="9"/>
      <c r="J15" s="8">
        <f t="shared" ref="J15:J26" si="2">(F15-SUM(G15:H15))-L15</f>
        <v>2</v>
      </c>
      <c r="K15" s="9"/>
      <c r="L15" s="8"/>
      <c r="M15" s="9">
        <f t="shared" si="1"/>
        <v>0</v>
      </c>
      <c r="N15" s="24">
        <v>79.09</v>
      </c>
      <c r="O15" s="12">
        <v>0.81810000000000005</v>
      </c>
      <c r="P15" s="17"/>
    </row>
    <row r="16" spans="1:16" s="10" customFormat="1" ht="14" x14ac:dyDescent="0.15">
      <c r="A16" s="17"/>
      <c r="B16" s="7" t="s">
        <v>40</v>
      </c>
      <c r="C16" s="8">
        <v>1</v>
      </c>
      <c r="D16" s="8">
        <v>7</v>
      </c>
      <c r="E16" s="8" t="s">
        <v>33</v>
      </c>
      <c r="F16" s="8">
        <v>15</v>
      </c>
      <c r="G16" s="8">
        <v>14</v>
      </c>
      <c r="H16" s="8">
        <v>0</v>
      </c>
      <c r="I16" s="9"/>
      <c r="J16" s="8">
        <f t="shared" si="2"/>
        <v>1</v>
      </c>
      <c r="K16" s="9"/>
      <c r="L16" s="8"/>
      <c r="M16" s="9">
        <f t="shared" si="1"/>
        <v>0</v>
      </c>
      <c r="N16" s="8">
        <v>79.5</v>
      </c>
      <c r="O16" s="12">
        <v>0.73329999999999995</v>
      </c>
      <c r="P16" s="17"/>
    </row>
    <row r="17" spans="1:16" s="10" customFormat="1" x14ac:dyDescent="0.1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ref="I17:I26" si="3">(G17+H17)/F17</f>
        <v>#DIV/0!</v>
      </c>
      <c r="J17" s="8">
        <f t="shared" si="2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2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2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2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2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2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2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2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2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2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61</v>
      </c>
      <c r="H27" s="20">
        <f>SUM(H13:H26)</f>
        <v>0</v>
      </c>
      <c r="I27" s="21">
        <f>SUM(G27:H27)/F27</f>
        <v>0.66304347826086951</v>
      </c>
      <c r="J27" s="20">
        <f t="shared" ref="J27" si="4">(F27-SUM(G27:H27))-L27</f>
        <v>31</v>
      </c>
      <c r="K27" s="21">
        <f t="shared" si="0"/>
        <v>0.33695652173913043</v>
      </c>
      <c r="L27" s="20">
        <f>SUM(L13:L26)</f>
        <v>0</v>
      </c>
      <c r="M27" s="21">
        <f t="shared" si="1"/>
        <v>0</v>
      </c>
      <c r="N27" s="20">
        <f>AVERAGE(N13:N26)</f>
        <v>78.796666666666667</v>
      </c>
      <c r="O27" s="22">
        <f>AVERAGE(O13:O26)</f>
        <v>0.79490000000000005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76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B16" sqref="B1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7" t="s">
        <v>36</v>
      </c>
      <c r="C13" s="8" t="s">
        <v>37</v>
      </c>
      <c r="D13" s="8">
        <f>'1'!D13</f>
        <v>5</v>
      </c>
      <c r="E13" s="8" t="str">
        <f>'1'!E13</f>
        <v>IAMB</v>
      </c>
      <c r="F13" s="8">
        <f>'1'!F13</f>
        <v>30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14" x14ac:dyDescent="0.15">
      <c r="A14" s="17"/>
      <c r="B14" s="7" t="s">
        <v>38</v>
      </c>
      <c r="C14" s="8">
        <v>1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20</v>
      </c>
      <c r="H14" s="8"/>
      <c r="I14" s="9">
        <f t="shared" ref="I14:I26" si="0">(G14+H14)/F14</f>
        <v>0.8</v>
      </c>
      <c r="J14" s="8">
        <f>(F14-SUM(G14:H14))-L14</f>
        <v>5</v>
      </c>
      <c r="K14" s="9">
        <f t="shared" ref="K14:K27" si="1">J14/F14</f>
        <v>0.2</v>
      </c>
      <c r="L14" s="8"/>
      <c r="M14" s="9">
        <f t="shared" ref="M14:M27" si="2">L14/F14</f>
        <v>0</v>
      </c>
      <c r="N14" s="8">
        <v>66.040000000000006</v>
      </c>
      <c r="O14" s="12">
        <v>0.8</v>
      </c>
      <c r="P14" s="17"/>
    </row>
    <row r="15" spans="1:16" s="10" customFormat="1" ht="14" x14ac:dyDescent="0.15">
      <c r="A15" s="17"/>
      <c r="B15" s="7" t="s">
        <v>39</v>
      </c>
      <c r="C15" s="8" t="s">
        <v>37</v>
      </c>
      <c r="D15" s="8">
        <f>'1'!D15</f>
        <v>7</v>
      </c>
      <c r="E15" s="8" t="str">
        <f>'1'!E15</f>
        <v>IAMB</v>
      </c>
      <c r="F15" s="8">
        <f>'1'!F15</f>
        <v>22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14" x14ac:dyDescent="0.15">
      <c r="A16" s="17"/>
      <c r="B16" s="7" t="s">
        <v>40</v>
      </c>
      <c r="C16" s="8">
        <v>2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15</v>
      </c>
      <c r="H16" s="8">
        <v>0</v>
      </c>
      <c r="I16" s="9">
        <f t="shared" si="0"/>
        <v>1</v>
      </c>
      <c r="J16" s="8">
        <f t="shared" ref="J16:J26" si="3">(F16-SUM(G16:H16))-L16</f>
        <v>0</v>
      </c>
      <c r="K16" s="9">
        <f t="shared" si="1"/>
        <v>0</v>
      </c>
      <c r="L16" s="8"/>
      <c r="M16" s="9">
        <f t="shared" si="2"/>
        <v>0</v>
      </c>
      <c r="N16" s="8">
        <v>83.3</v>
      </c>
      <c r="O16" s="12">
        <v>0.5333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35</v>
      </c>
      <c r="H27" s="20">
        <f>SUM(H13:H26)</f>
        <v>0</v>
      </c>
      <c r="I27" s="21">
        <f>SUM(G27:H27)/F27</f>
        <v>0.38043478260869568</v>
      </c>
      <c r="J27" s="20">
        <f t="shared" ref="J27" si="4">(F27-SUM(G27:H27))-L27</f>
        <v>57</v>
      </c>
      <c r="K27" s="21">
        <f t="shared" si="1"/>
        <v>0.61956521739130432</v>
      </c>
      <c r="L27" s="20">
        <f>SUM(L13:L26)</f>
        <v>0</v>
      </c>
      <c r="M27" s="21">
        <f t="shared" si="2"/>
        <v>0</v>
      </c>
      <c r="N27" s="20">
        <f>AVERAGE(N13:N26)</f>
        <v>74.67</v>
      </c>
      <c r="O27" s="22">
        <f>AVERAGE(O13:O26)</f>
        <v>0.66664999999999996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G13" sqref="G1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>
        <v>3</v>
      </c>
      <c r="D7" s="30"/>
      <c r="E7" s="11" t="s">
        <v>4</v>
      </c>
      <c r="F7" s="5">
        <f>'1'!F7</f>
        <v>3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AGOSTO - DICIEMBRE 2025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tr">
        <f>'1'!C9</f>
        <v>SOLEDAD ESTHER MALDONADO BRAVO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14" x14ac:dyDescent="0.15">
      <c r="A13" s="17"/>
      <c r="B13" s="13" t="s">
        <v>36</v>
      </c>
      <c r="C13" s="8">
        <v>2</v>
      </c>
      <c r="D13" s="8">
        <f>'1'!D13</f>
        <v>5</v>
      </c>
      <c r="E13" s="8" t="str">
        <f>'1'!E13</f>
        <v>IAMB</v>
      </c>
      <c r="F13" s="8">
        <v>31</v>
      </c>
      <c r="G13" s="8">
        <v>24</v>
      </c>
      <c r="H13" s="8">
        <v>0</v>
      </c>
      <c r="I13" s="9">
        <f>(G13+H13)/F13</f>
        <v>0.77419354838709675</v>
      </c>
      <c r="J13" s="8">
        <f t="shared" ref="J13:J27" si="0">(F13-SUM(G13:H13))-L13</f>
        <v>7</v>
      </c>
      <c r="K13" s="9">
        <f t="shared" ref="K13:K27" si="1">J13/F13</f>
        <v>0.22580645161290322</v>
      </c>
      <c r="L13" s="8"/>
      <c r="M13" s="9">
        <f t="shared" ref="M13:M27" si="2">L13/F13</f>
        <v>0</v>
      </c>
      <c r="N13" s="8">
        <v>65.5</v>
      </c>
      <c r="O13" s="12">
        <v>0.77</v>
      </c>
      <c r="P13" s="17"/>
    </row>
    <row r="14" spans="1:16" s="10" customFormat="1" ht="14" x14ac:dyDescent="0.15">
      <c r="A14" s="17"/>
      <c r="B14" s="13" t="str">
        <f>'1'!B14</f>
        <v xml:space="preserve">POTABILIZACION DEL AGUA </v>
      </c>
      <c r="C14" s="8">
        <v>2</v>
      </c>
      <c r="D14" s="8">
        <f>'1'!D14</f>
        <v>7</v>
      </c>
      <c r="E14" s="8" t="str">
        <f>'1'!E14</f>
        <v>IAMB</v>
      </c>
      <c r="F14" s="8">
        <f>'1'!F14</f>
        <v>25</v>
      </c>
      <c r="G14" s="8">
        <v>24</v>
      </c>
      <c r="H14" s="8">
        <v>0</v>
      </c>
      <c r="I14" s="9">
        <f t="shared" ref="I14:I26" si="3">(G14+H14)/F14</f>
        <v>0.96</v>
      </c>
      <c r="J14" s="8">
        <f>(F14-SUM(G14:H14))-L14</f>
        <v>1</v>
      </c>
      <c r="K14" s="9">
        <f t="shared" si="1"/>
        <v>0.04</v>
      </c>
      <c r="L14" s="8"/>
      <c r="M14" s="9">
        <f t="shared" si="2"/>
        <v>0</v>
      </c>
      <c r="N14" s="8">
        <v>84.6</v>
      </c>
      <c r="O14" s="12">
        <v>0.72</v>
      </c>
      <c r="P14" s="17"/>
    </row>
    <row r="15" spans="1:16" s="10" customFormat="1" ht="14" x14ac:dyDescent="0.15">
      <c r="A15" s="17"/>
      <c r="B15" s="13" t="str">
        <f>'1'!B15</f>
        <v>TALLER DE INVESTIGACIÓN II</v>
      </c>
      <c r="C15" s="8">
        <v>2</v>
      </c>
      <c r="D15" s="8">
        <f>'1'!D15</f>
        <v>7</v>
      </c>
      <c r="E15" s="8" t="str">
        <f>'1'!E15</f>
        <v>IAMB</v>
      </c>
      <c r="F15" s="8">
        <f>'1'!F15</f>
        <v>22</v>
      </c>
      <c r="G15" s="8">
        <v>19</v>
      </c>
      <c r="H15" s="8">
        <v>0</v>
      </c>
      <c r="I15" s="9">
        <f t="shared" si="3"/>
        <v>0.86363636363636365</v>
      </c>
      <c r="J15" s="8">
        <f t="shared" ref="J15:J26" si="4">(F15-SUM(G15:H15))-L15</f>
        <v>3</v>
      </c>
      <c r="K15" s="9">
        <f t="shared" si="1"/>
        <v>0.13636363636363635</v>
      </c>
      <c r="L15" s="8"/>
      <c r="M15" s="9">
        <f t="shared" si="2"/>
        <v>0</v>
      </c>
      <c r="N15" s="8">
        <v>78.819999999999993</v>
      </c>
      <c r="O15" s="12">
        <v>0.72719999999999996</v>
      </c>
      <c r="P15" s="17"/>
    </row>
    <row r="16" spans="1:16" s="10" customFormat="1" ht="14" x14ac:dyDescent="0.15">
      <c r="A16" s="17"/>
      <c r="B16" s="13" t="str">
        <f>'1'!B16</f>
        <v>REMEDIACIÓN DE SUELOS</v>
      </c>
      <c r="C16" s="8">
        <v>3</v>
      </c>
      <c r="D16" s="8">
        <f>'1'!D16</f>
        <v>7</v>
      </c>
      <c r="E16" s="8" t="str">
        <f>'1'!E16</f>
        <v>IAMB</v>
      </c>
      <c r="F16" s="8">
        <f>'1'!F16</f>
        <v>15</v>
      </c>
      <c r="G16" s="8">
        <v>14</v>
      </c>
      <c r="H16" s="8">
        <v>0</v>
      </c>
      <c r="I16" s="9">
        <f t="shared" si="3"/>
        <v>0.93333333333333335</v>
      </c>
      <c r="J16" s="8">
        <f t="shared" si="4"/>
        <v>1</v>
      </c>
      <c r="K16" s="9">
        <f t="shared" si="1"/>
        <v>6.6666666666666666E-2</v>
      </c>
      <c r="L16" s="8"/>
      <c r="M16" s="9">
        <f t="shared" si="2"/>
        <v>0</v>
      </c>
      <c r="N16" s="8">
        <v>81.900000000000006</v>
      </c>
      <c r="O16" s="12">
        <v>0.6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93</v>
      </c>
      <c r="G27" s="20">
        <f>SUM(G13:G26)</f>
        <v>81</v>
      </c>
      <c r="H27" s="20">
        <f>SUM(H13:H26)</f>
        <v>0</v>
      </c>
      <c r="I27" s="21">
        <f>SUM(G27:H27)/F27</f>
        <v>0.87096774193548387</v>
      </c>
      <c r="J27" s="20">
        <f t="shared" si="0"/>
        <v>12</v>
      </c>
      <c r="K27" s="21">
        <f t="shared" si="1"/>
        <v>0.12903225806451613</v>
      </c>
      <c r="L27" s="20">
        <f>SUM(L13:L26)</f>
        <v>0</v>
      </c>
      <c r="M27" s="21">
        <f t="shared" si="2"/>
        <v>0</v>
      </c>
      <c r="N27" s="20">
        <f>AVERAGE(N13:N26)</f>
        <v>77.704999999999998</v>
      </c>
      <c r="O27" s="22">
        <f>AVERAGE(O13:O26)</f>
        <v>0.70430000000000004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22" sqref="O22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1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15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15">
      <c r="A5" s="16"/>
      <c r="B5" s="38" t="s">
        <v>1</v>
      </c>
      <c r="C5" s="38"/>
      <c r="D5" s="38"/>
      <c r="E5" s="38"/>
      <c r="F5" s="39" t="s">
        <v>32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1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4" x14ac:dyDescent="0.15">
      <c r="A7" s="16"/>
      <c r="B7" s="4" t="s">
        <v>2</v>
      </c>
      <c r="C7" s="30" t="s">
        <v>34</v>
      </c>
      <c r="D7" s="30"/>
      <c r="E7" s="11" t="s">
        <v>4</v>
      </c>
      <c r="F7" s="5">
        <v>3</v>
      </c>
      <c r="H7" s="4" t="s">
        <v>5</v>
      </c>
      <c r="I7" s="5">
        <v>4</v>
      </c>
      <c r="J7" s="40" t="s">
        <v>6</v>
      </c>
      <c r="K7" s="40"/>
      <c r="L7" s="40"/>
      <c r="M7" s="30" t="s">
        <v>31</v>
      </c>
      <c r="N7" s="30"/>
      <c r="O7" s="30"/>
      <c r="P7" s="16"/>
    </row>
    <row r="8" spans="1:16" x14ac:dyDescent="0.15">
      <c r="A8" s="16"/>
      <c r="P8" s="16"/>
    </row>
    <row r="9" spans="1:16" x14ac:dyDescent="0.15">
      <c r="A9" s="16"/>
      <c r="B9" s="4" t="s">
        <v>7</v>
      </c>
      <c r="C9" s="30" t="s">
        <v>35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4" thickBot="1" x14ac:dyDescent="0.2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15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ht="14" x14ac:dyDescent="0.15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8" x14ac:dyDescent="0.15">
      <c r="A13" s="17"/>
      <c r="B13" s="13" t="s">
        <v>36</v>
      </c>
      <c r="C13" s="8" t="s">
        <v>17</v>
      </c>
      <c r="D13" s="8" t="s">
        <v>41</v>
      </c>
      <c r="E13" s="8" t="str">
        <f>'1'!E13</f>
        <v>IAMB</v>
      </c>
      <c r="F13" s="8">
        <v>31</v>
      </c>
      <c r="G13" s="8">
        <v>22</v>
      </c>
      <c r="H13" s="8">
        <v>7</v>
      </c>
      <c r="I13" s="9">
        <f>(G13+H13)/F13</f>
        <v>0.93548387096774188</v>
      </c>
      <c r="J13" s="8">
        <v>2</v>
      </c>
      <c r="K13" s="9">
        <f t="shared" ref="K13:K27" si="0">J13/F13</f>
        <v>6.4516129032258063E-2</v>
      </c>
      <c r="L13" s="8">
        <v>0</v>
      </c>
      <c r="M13" s="9">
        <f t="shared" ref="M13:M27" si="1">L13/F13</f>
        <v>0</v>
      </c>
      <c r="N13" s="8">
        <v>80.58</v>
      </c>
      <c r="O13" s="12">
        <v>0.77</v>
      </c>
      <c r="P13" s="17"/>
    </row>
    <row r="14" spans="1:16" s="10" customFormat="1" ht="28" x14ac:dyDescent="0.15">
      <c r="A14" s="17"/>
      <c r="B14" s="13" t="str">
        <f>'1'!B14</f>
        <v xml:space="preserve">POTABILIZACION DEL AGUA </v>
      </c>
      <c r="C14" s="8" t="s">
        <v>17</v>
      </c>
      <c r="D14" s="8" t="s">
        <v>42</v>
      </c>
      <c r="E14" s="8" t="str">
        <f>'1'!E14</f>
        <v>IAMB</v>
      </c>
      <c r="F14" s="8">
        <f>'1'!F14</f>
        <v>25</v>
      </c>
      <c r="G14" s="8">
        <v>18</v>
      </c>
      <c r="H14" s="8">
        <v>6</v>
      </c>
      <c r="I14" s="9">
        <f t="shared" ref="I14:I26" si="2">(G14+H14)/F14</f>
        <v>0.96</v>
      </c>
      <c r="J14" s="8">
        <f>(F14-SUM(G14:H14))-L14</f>
        <v>1</v>
      </c>
      <c r="K14" s="9">
        <f t="shared" si="0"/>
        <v>0.04</v>
      </c>
      <c r="L14" s="8">
        <v>0</v>
      </c>
      <c r="M14" s="9">
        <f t="shared" si="1"/>
        <v>0</v>
      </c>
      <c r="N14" s="8">
        <v>82.28</v>
      </c>
      <c r="O14" s="12">
        <v>0.72</v>
      </c>
      <c r="P14" s="17"/>
    </row>
    <row r="15" spans="1:16" s="10" customFormat="1" ht="28" x14ac:dyDescent="0.15">
      <c r="A15" s="17"/>
      <c r="B15" s="13" t="str">
        <f>'1'!B15</f>
        <v>TALLER DE INVESTIGACIÓN II</v>
      </c>
      <c r="C15" s="8" t="s">
        <v>17</v>
      </c>
      <c r="D15" s="8" t="s">
        <v>42</v>
      </c>
      <c r="E15" s="8" t="str">
        <f>'1'!E15</f>
        <v>IAMB</v>
      </c>
      <c r="F15" s="8">
        <f>'1'!F15</f>
        <v>22</v>
      </c>
      <c r="G15" s="8">
        <v>19</v>
      </c>
      <c r="H15" s="8">
        <v>2</v>
      </c>
      <c r="I15" s="9">
        <f t="shared" si="2"/>
        <v>0.95454545454545459</v>
      </c>
      <c r="J15" s="8">
        <f t="shared" ref="J15:J26" si="3">(F15-SUM(G15:H15))-L15</f>
        <v>1</v>
      </c>
      <c r="K15" s="9">
        <f t="shared" si="0"/>
        <v>4.5454545454545456E-2</v>
      </c>
      <c r="L15" s="8">
        <v>0</v>
      </c>
      <c r="M15" s="9">
        <f t="shared" si="1"/>
        <v>0</v>
      </c>
      <c r="N15" s="8">
        <v>82.5</v>
      </c>
      <c r="O15" s="12">
        <v>0.59089999999999998</v>
      </c>
      <c r="P15" s="17"/>
    </row>
    <row r="16" spans="1:16" s="10" customFormat="1" ht="28" x14ac:dyDescent="0.15">
      <c r="A16" s="17"/>
      <c r="B16" s="13" t="str">
        <f>'1'!B16</f>
        <v>REMEDIACIÓN DE SUELOS</v>
      </c>
      <c r="C16" s="8" t="s">
        <v>17</v>
      </c>
      <c r="D16" s="8" t="s">
        <v>43</v>
      </c>
      <c r="E16" s="8" t="str">
        <f>'1'!E16</f>
        <v>IAMB</v>
      </c>
      <c r="F16" s="8">
        <f>'1'!F16</f>
        <v>15</v>
      </c>
      <c r="G16" s="8">
        <v>13</v>
      </c>
      <c r="H16" s="8">
        <v>2</v>
      </c>
      <c r="I16" s="9">
        <f t="shared" si="2"/>
        <v>1</v>
      </c>
      <c r="J16" s="8">
        <f t="shared" si="3"/>
        <v>0</v>
      </c>
      <c r="K16" s="9">
        <f t="shared" si="0"/>
        <v>0</v>
      </c>
      <c r="L16" s="8">
        <v>0</v>
      </c>
      <c r="M16" s="9">
        <f t="shared" si="1"/>
        <v>0</v>
      </c>
      <c r="N16" s="8">
        <v>84.53</v>
      </c>
      <c r="O16" s="12">
        <v>0.5333</v>
      </c>
      <c r="P16" s="17"/>
    </row>
    <row r="17" spans="1:16" s="10" customFormat="1" x14ac:dyDescent="0.1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1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1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1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1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1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1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1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1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1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4" thickBot="1" x14ac:dyDescent="0.2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93</v>
      </c>
      <c r="G27" s="20">
        <f>SUM(G13:G26)</f>
        <v>72</v>
      </c>
      <c r="H27" s="20">
        <f>SUM(H13:H26)</f>
        <v>17</v>
      </c>
      <c r="I27" s="21">
        <f>SUM(G27:H27)/F27</f>
        <v>0.956989247311828</v>
      </c>
      <c r="J27" s="20">
        <f t="shared" ref="J13:J27" si="4">(F27-SUM(G27:H27))-L27</f>
        <v>4</v>
      </c>
      <c r="K27" s="21">
        <f t="shared" si="0"/>
        <v>4.3010752688172046E-2</v>
      </c>
      <c r="L27" s="20">
        <f>SUM(L13:L26)</f>
        <v>0</v>
      </c>
      <c r="M27" s="21">
        <f t="shared" si="1"/>
        <v>0</v>
      </c>
      <c r="N27" s="20">
        <f>AVERAGE(N13:N26)</f>
        <v>82.472499999999997</v>
      </c>
      <c r="O27" s="22">
        <f>AVERAGE(O13:O26)</f>
        <v>0.65354999999999996</v>
      </c>
      <c r="P27" s="16"/>
    </row>
    <row r="28" spans="1:16" x14ac:dyDescent="0.15">
      <c r="A28" s="16"/>
      <c r="P28" s="16"/>
    </row>
    <row r="29" spans="1:16" ht="120" customHeight="1" x14ac:dyDescent="0.15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2025-07-02T21:33:58Z</cp:lastPrinted>
  <dcterms:created xsi:type="dcterms:W3CDTF">2021-11-22T14:45:25Z</dcterms:created>
  <dcterms:modified xsi:type="dcterms:W3CDTF">2026-01-08T18:30:39Z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