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tables/table2.xml" ContentType="application/vnd.openxmlformats-officedocument.spreadsheetml.tab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tables/table3.xml" ContentType="application/vnd.openxmlformats-officedocument.spreadsheetml.table+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showInkAnnotation="0" autoCompressPictures="0"/>
  <mc:AlternateContent xmlns:mc="http://schemas.openxmlformats.org/markup-compatibility/2006">
    <mc:Choice Requires="x15">
      <x15ac:absPath xmlns:x15ac="http://schemas.microsoft.com/office/spreadsheetml/2010/11/ac" url="C:\Users\Usuario\Downloads\"/>
    </mc:Choice>
  </mc:AlternateContent>
  <xr:revisionPtr revIDLastSave="0" documentId="8_{85BD311E-7246-4F08-9192-FF430B30789C}" xr6:coauthVersionLast="45" xr6:coauthVersionMax="45" xr10:uidLastSave="{00000000-0000-0000-0000-000000000000}"/>
  <bookViews>
    <workbookView xWindow="-110" yWindow="-110" windowWidth="19420" windowHeight="12220" tabRatio="698" firstSheet="3" activeTab="10" xr2:uid="{00000000-000D-0000-FFFF-FFFF00000000}"/>
  </bookViews>
  <sheets>
    <sheet name="Captura de Inventario Energía" sheetId="1" r:id="rId1"/>
    <sheet name="Consumo edificios" sheetId="7" r:id="rId2"/>
    <sheet name="Consumo categoría" sheetId="8" r:id="rId3"/>
    <sheet name="Concentrado" sheetId="15" r:id="rId4"/>
    <sheet name="LBE 2025" sheetId="21" r:id="rId5"/>
    <sheet name="LBE 2024" sheetId="14" r:id="rId6"/>
    <sheet name="LBE 2023" sheetId="17" r:id="rId7"/>
    <sheet name="LBE 2022" sheetId="18" r:id="rId8"/>
    <sheet name="LBE 2021" sheetId="19" r:id="rId9"/>
    <sheet name="LBE 2020" sheetId="20" r:id="rId10"/>
    <sheet name="LBE Comp" sheetId="12" r:id="rId11"/>
  </sheets>
  <definedNames>
    <definedName name="_xlnm._FilterDatabase" localSheetId="0" hidden="1">'Captura de Inventario Energía'!$A$2:$M$2</definedName>
  </definedNames>
  <calcPr calcId="191029"/>
  <pivotCaches>
    <pivotCache cacheId="0" r:id="rId12"/>
  </pivotCaches>
</workbook>
</file>

<file path=xl/calcChain.xml><?xml version="1.0" encoding="utf-8"?>
<calcChain xmlns="http://schemas.openxmlformats.org/spreadsheetml/2006/main">
  <c r="C4" i="12" l="1"/>
  <c r="C5" i="12"/>
  <c r="C6" i="12"/>
  <c r="C7" i="12"/>
  <c r="C8" i="12"/>
  <c r="C3" i="12"/>
  <c r="D19" i="19"/>
  <c r="L12" i="15"/>
  <c r="C13" i="21"/>
  <c r="C12" i="21"/>
  <c r="D12" i="21" s="1"/>
  <c r="E12" i="21" s="1"/>
  <c r="C11" i="21"/>
  <c r="C10" i="21"/>
  <c r="C9" i="21"/>
  <c r="D9" i="21" s="1"/>
  <c r="E9" i="21" s="1"/>
  <c r="C8" i="21"/>
  <c r="C7" i="21"/>
  <c r="D7" i="21" s="1"/>
  <c r="E7" i="21" s="1"/>
  <c r="D6" i="21"/>
  <c r="E6" i="21" s="1"/>
  <c r="C6" i="21"/>
  <c r="C3" i="21"/>
  <c r="D17" i="21" s="1"/>
  <c r="C3" i="20"/>
  <c r="D9" i="20" s="1"/>
  <c r="E9" i="20" s="1"/>
  <c r="D7" i="20"/>
  <c r="D8" i="20"/>
  <c r="D10" i="20"/>
  <c r="E10" i="20" s="1"/>
  <c r="D11" i="20"/>
  <c r="D12" i="20"/>
  <c r="D13" i="20"/>
  <c r="D6" i="20"/>
  <c r="D8" i="19"/>
  <c r="C8" i="20"/>
  <c r="C11" i="20"/>
  <c r="C12" i="20"/>
  <c r="C7" i="20"/>
  <c r="C9" i="20"/>
  <c r="C10" i="20"/>
  <c r="C13" i="20"/>
  <c r="C6" i="20"/>
  <c r="D17" i="20"/>
  <c r="D14" i="14"/>
  <c r="E14" i="14" s="1"/>
  <c r="C14" i="14"/>
  <c r="C13" i="14"/>
  <c r="D13" i="14" s="1"/>
  <c r="E13" i="14" s="1"/>
  <c r="D12" i="14"/>
  <c r="E12" i="14" s="1"/>
  <c r="C12" i="14"/>
  <c r="D11" i="14"/>
  <c r="E11" i="14" s="1"/>
  <c r="C11" i="14"/>
  <c r="D10" i="14"/>
  <c r="E10" i="14" s="1"/>
  <c r="C10" i="14"/>
  <c r="C9" i="14"/>
  <c r="D9" i="14" s="1"/>
  <c r="E9" i="14" s="1"/>
  <c r="E8" i="14"/>
  <c r="D8" i="14"/>
  <c r="C8" i="14"/>
  <c r="D14" i="17"/>
  <c r="E14" i="17" s="1"/>
  <c r="C14" i="17"/>
  <c r="C13" i="17"/>
  <c r="D13" i="17" s="1"/>
  <c r="E13" i="17" s="1"/>
  <c r="C12" i="17"/>
  <c r="D12" i="17" s="1"/>
  <c r="E12" i="17" s="1"/>
  <c r="C11" i="17"/>
  <c r="D11" i="17" s="1"/>
  <c r="E11" i="17" s="1"/>
  <c r="D10" i="17"/>
  <c r="E10" i="17" s="1"/>
  <c r="C10" i="17"/>
  <c r="C9" i="17"/>
  <c r="D9" i="17" s="1"/>
  <c r="E9" i="17" s="1"/>
  <c r="C8" i="17"/>
  <c r="D8" i="17" s="1"/>
  <c r="E8" i="17" s="1"/>
  <c r="C14" i="18"/>
  <c r="D14" i="18" s="1"/>
  <c r="E14" i="18" s="1"/>
  <c r="C13" i="18"/>
  <c r="D13" i="18" s="1"/>
  <c r="E13" i="18" s="1"/>
  <c r="D12" i="18"/>
  <c r="E12" i="18" s="1"/>
  <c r="C12" i="18"/>
  <c r="C11" i="18"/>
  <c r="D11" i="18" s="1"/>
  <c r="E11" i="18" s="1"/>
  <c r="C10" i="18"/>
  <c r="D10" i="18" s="1"/>
  <c r="E10" i="18" s="1"/>
  <c r="C9" i="18"/>
  <c r="D9" i="18" s="1"/>
  <c r="E9" i="18" s="1"/>
  <c r="D8" i="18"/>
  <c r="E8" i="18" s="1"/>
  <c r="C8" i="18"/>
  <c r="E14" i="19"/>
  <c r="D14" i="19"/>
  <c r="D13" i="19"/>
  <c r="C14" i="19"/>
  <c r="C13" i="19"/>
  <c r="C12" i="19"/>
  <c r="C11" i="19"/>
  <c r="C10" i="19"/>
  <c r="C9" i="19"/>
  <c r="C8" i="19"/>
  <c r="C5" i="19"/>
  <c r="C5" i="17"/>
  <c r="C5" i="14"/>
  <c r="K12" i="15"/>
  <c r="M12" i="15"/>
  <c r="N12" i="15"/>
  <c r="O12" i="15"/>
  <c r="C19" i="15"/>
  <c r="K9" i="15" s="1"/>
  <c r="D19" i="15"/>
  <c r="L9" i="15" s="1"/>
  <c r="E19" i="15"/>
  <c r="M9" i="15" s="1"/>
  <c r="M14" i="15" s="1"/>
  <c r="D10" i="21" l="1"/>
  <c r="E10" i="21" s="1"/>
  <c r="D13" i="21"/>
  <c r="E13" i="21" s="1"/>
  <c r="D8" i="21"/>
  <c r="E8" i="21" s="1"/>
  <c r="D11" i="21"/>
  <c r="E11" i="21" s="1"/>
  <c r="E8" i="20"/>
  <c r="E7" i="20"/>
  <c r="E12" i="20"/>
  <c r="E11" i="20"/>
  <c r="E6" i="20"/>
  <c r="E13" i="20"/>
  <c r="L13" i="15"/>
  <c r="L14" i="15"/>
  <c r="L15" i="15"/>
  <c r="K14" i="15"/>
  <c r="K13" i="15"/>
  <c r="M15" i="15"/>
  <c r="K15" i="15"/>
  <c r="M13" i="15"/>
  <c r="M18" i="15" l="1"/>
  <c r="L18" i="15"/>
  <c r="H19" i="15" l="1"/>
  <c r="D19" i="14" s="1"/>
  <c r="G19" i="15"/>
  <c r="F19" i="15"/>
  <c r="P12" i="15"/>
  <c r="L1015" i="1"/>
  <c r="M1015" i="1" s="1"/>
  <c r="L1014" i="1"/>
  <c r="M1014" i="1" s="1"/>
  <c r="L1013" i="1"/>
  <c r="M1013" i="1" s="1"/>
  <c r="L1012" i="1"/>
  <c r="M1012" i="1" s="1"/>
  <c r="L1011" i="1"/>
  <c r="M1011" i="1" s="1"/>
  <c r="L1010" i="1"/>
  <c r="M1010" i="1" s="1"/>
  <c r="L1009" i="1"/>
  <c r="M1009" i="1" s="1"/>
  <c r="L1008" i="1"/>
  <c r="M1008" i="1" s="1"/>
  <c r="L1007" i="1"/>
  <c r="M1007" i="1" s="1"/>
  <c r="L1006" i="1"/>
  <c r="M1006" i="1" s="1"/>
  <c r="L1005" i="1"/>
  <c r="M1005" i="1" s="1"/>
  <c r="L1004" i="1"/>
  <c r="M1004" i="1" s="1"/>
  <c r="L1003" i="1"/>
  <c r="M1003" i="1" s="1"/>
  <c r="L1002" i="1"/>
  <c r="M1002" i="1" s="1"/>
  <c r="L1001" i="1"/>
  <c r="M1001" i="1" s="1"/>
  <c r="L1000" i="1"/>
  <c r="M1000" i="1" s="1"/>
  <c r="L999" i="1"/>
  <c r="M999" i="1" s="1"/>
  <c r="L998" i="1"/>
  <c r="M998" i="1" s="1"/>
  <c r="L997" i="1"/>
  <c r="M997" i="1" s="1"/>
  <c r="L996" i="1"/>
  <c r="M996" i="1" s="1"/>
  <c r="L995" i="1"/>
  <c r="M995" i="1" s="1"/>
  <c r="L994" i="1"/>
  <c r="M994" i="1" s="1"/>
  <c r="L993" i="1"/>
  <c r="M993" i="1" s="1"/>
  <c r="L992" i="1"/>
  <c r="M992" i="1" s="1"/>
  <c r="L991" i="1"/>
  <c r="M991" i="1" s="1"/>
  <c r="L990" i="1"/>
  <c r="M990" i="1" s="1"/>
  <c r="L989" i="1"/>
  <c r="M989" i="1" s="1"/>
  <c r="L988" i="1"/>
  <c r="M988" i="1" s="1"/>
  <c r="L987" i="1"/>
  <c r="M987" i="1" s="1"/>
  <c r="L986" i="1"/>
  <c r="M986" i="1" s="1"/>
  <c r="L985" i="1"/>
  <c r="M985" i="1" s="1"/>
  <c r="L984" i="1"/>
  <c r="M984" i="1" s="1"/>
  <c r="L983" i="1"/>
  <c r="M983" i="1" s="1"/>
  <c r="L982" i="1"/>
  <c r="M982" i="1" s="1"/>
  <c r="L981" i="1"/>
  <c r="M981" i="1" s="1"/>
  <c r="L980" i="1"/>
  <c r="M980" i="1" s="1"/>
  <c r="L979" i="1"/>
  <c r="M979" i="1" s="1"/>
  <c r="L978" i="1"/>
  <c r="M978" i="1" s="1"/>
  <c r="L977" i="1"/>
  <c r="M977" i="1" s="1"/>
  <c r="L976" i="1"/>
  <c r="M976" i="1" s="1"/>
  <c r="L975" i="1"/>
  <c r="M975" i="1" s="1"/>
  <c r="L974" i="1"/>
  <c r="M974" i="1" s="1"/>
  <c r="L973" i="1"/>
  <c r="M973" i="1" s="1"/>
  <c r="L972" i="1"/>
  <c r="M972" i="1" s="1"/>
  <c r="L971" i="1"/>
  <c r="M971" i="1" s="1"/>
  <c r="L970" i="1"/>
  <c r="M970" i="1" s="1"/>
  <c r="L969" i="1"/>
  <c r="M969" i="1" s="1"/>
  <c r="L968" i="1"/>
  <c r="M968" i="1" s="1"/>
  <c r="L967" i="1"/>
  <c r="M967" i="1" s="1"/>
  <c r="L966" i="1"/>
  <c r="M966" i="1" s="1"/>
  <c r="L965" i="1"/>
  <c r="M965" i="1" s="1"/>
  <c r="L964" i="1"/>
  <c r="M964" i="1" s="1"/>
  <c r="L963" i="1"/>
  <c r="M963" i="1" s="1"/>
  <c r="L962" i="1"/>
  <c r="M962" i="1" s="1"/>
  <c r="L961" i="1"/>
  <c r="M961" i="1" s="1"/>
  <c r="L960" i="1"/>
  <c r="M960" i="1" s="1"/>
  <c r="L959" i="1"/>
  <c r="M959" i="1" s="1"/>
  <c r="L958" i="1"/>
  <c r="M958" i="1" s="1"/>
  <c r="L957" i="1"/>
  <c r="M957" i="1" s="1"/>
  <c r="L956" i="1"/>
  <c r="M956" i="1" s="1"/>
  <c r="L955" i="1"/>
  <c r="M955" i="1" s="1"/>
  <c r="L954" i="1"/>
  <c r="M954" i="1" s="1"/>
  <c r="L953" i="1"/>
  <c r="M953" i="1" s="1"/>
  <c r="L952" i="1"/>
  <c r="M952" i="1" s="1"/>
  <c r="L951" i="1"/>
  <c r="M951" i="1" s="1"/>
  <c r="L950" i="1"/>
  <c r="M950" i="1" s="1"/>
  <c r="L949" i="1"/>
  <c r="M949" i="1" s="1"/>
  <c r="L948" i="1"/>
  <c r="M948" i="1" s="1"/>
  <c r="L947" i="1"/>
  <c r="M947" i="1" s="1"/>
  <c r="L946" i="1"/>
  <c r="M946" i="1" s="1"/>
  <c r="L945" i="1"/>
  <c r="M945" i="1" s="1"/>
  <c r="L944" i="1"/>
  <c r="M944" i="1" s="1"/>
  <c r="L943" i="1"/>
  <c r="M943" i="1" s="1"/>
  <c r="L942" i="1"/>
  <c r="M942" i="1" s="1"/>
  <c r="L941" i="1"/>
  <c r="M941" i="1" s="1"/>
  <c r="L940" i="1"/>
  <c r="M940" i="1" s="1"/>
  <c r="L939" i="1"/>
  <c r="M939" i="1" s="1"/>
  <c r="L938" i="1"/>
  <c r="M938" i="1" s="1"/>
  <c r="L937" i="1"/>
  <c r="M937" i="1" s="1"/>
  <c r="L936" i="1"/>
  <c r="M936" i="1" s="1"/>
  <c r="L935" i="1"/>
  <c r="M935" i="1" s="1"/>
  <c r="L934" i="1"/>
  <c r="M934" i="1" s="1"/>
  <c r="L933" i="1"/>
  <c r="M933" i="1" s="1"/>
  <c r="L932" i="1"/>
  <c r="M932" i="1" s="1"/>
  <c r="L931" i="1"/>
  <c r="M931" i="1" s="1"/>
  <c r="L930" i="1"/>
  <c r="M930" i="1" s="1"/>
  <c r="L929" i="1"/>
  <c r="M929" i="1" s="1"/>
  <c r="L928" i="1"/>
  <c r="M928" i="1" s="1"/>
  <c r="L927" i="1"/>
  <c r="M927" i="1" s="1"/>
  <c r="L926" i="1"/>
  <c r="M926" i="1" s="1"/>
  <c r="L925" i="1"/>
  <c r="M925" i="1" s="1"/>
  <c r="L924" i="1"/>
  <c r="M924" i="1" s="1"/>
  <c r="L923" i="1"/>
  <c r="M923" i="1" s="1"/>
  <c r="L922" i="1"/>
  <c r="M922" i="1" s="1"/>
  <c r="L921" i="1"/>
  <c r="M921" i="1" s="1"/>
  <c r="L920" i="1"/>
  <c r="M920" i="1" s="1"/>
  <c r="L919" i="1"/>
  <c r="M919" i="1" s="1"/>
  <c r="L918" i="1"/>
  <c r="M918" i="1" s="1"/>
  <c r="L917" i="1"/>
  <c r="M917" i="1" s="1"/>
  <c r="L916" i="1"/>
  <c r="M916" i="1" s="1"/>
  <c r="L915" i="1"/>
  <c r="M915" i="1" s="1"/>
  <c r="L914" i="1"/>
  <c r="M914" i="1" s="1"/>
  <c r="L913" i="1"/>
  <c r="M913" i="1" s="1"/>
  <c r="L912" i="1"/>
  <c r="M912" i="1" s="1"/>
  <c r="L911" i="1"/>
  <c r="M911" i="1" s="1"/>
  <c r="L910" i="1"/>
  <c r="M910" i="1" s="1"/>
  <c r="L909" i="1"/>
  <c r="M909" i="1" s="1"/>
  <c r="L908" i="1"/>
  <c r="M908" i="1" s="1"/>
  <c r="L907" i="1"/>
  <c r="M907" i="1" s="1"/>
  <c r="L906" i="1"/>
  <c r="M906" i="1" s="1"/>
  <c r="L905" i="1"/>
  <c r="M905" i="1" s="1"/>
  <c r="L904" i="1"/>
  <c r="M904" i="1" s="1"/>
  <c r="L903" i="1"/>
  <c r="M903" i="1" s="1"/>
  <c r="L902" i="1"/>
  <c r="M902" i="1" s="1"/>
  <c r="L901" i="1"/>
  <c r="M901" i="1" s="1"/>
  <c r="L900" i="1"/>
  <c r="M900" i="1" s="1"/>
  <c r="L899" i="1"/>
  <c r="M899" i="1" s="1"/>
  <c r="L898" i="1"/>
  <c r="M898" i="1" s="1"/>
  <c r="L897" i="1"/>
  <c r="M897" i="1" s="1"/>
  <c r="L896" i="1"/>
  <c r="M896" i="1" s="1"/>
  <c r="L895" i="1"/>
  <c r="M895" i="1" s="1"/>
  <c r="L894" i="1"/>
  <c r="M894" i="1" s="1"/>
  <c r="L893" i="1"/>
  <c r="M893" i="1" s="1"/>
  <c r="L892" i="1"/>
  <c r="M892" i="1" s="1"/>
  <c r="L891" i="1"/>
  <c r="M891" i="1" s="1"/>
  <c r="L890" i="1"/>
  <c r="M890" i="1" s="1"/>
  <c r="L889" i="1"/>
  <c r="M889" i="1" s="1"/>
  <c r="L888" i="1"/>
  <c r="M888" i="1" s="1"/>
  <c r="L887" i="1"/>
  <c r="M887" i="1" s="1"/>
  <c r="L886" i="1"/>
  <c r="M886" i="1" s="1"/>
  <c r="L885" i="1"/>
  <c r="M885" i="1" s="1"/>
  <c r="L884" i="1"/>
  <c r="M884" i="1" s="1"/>
  <c r="L883" i="1"/>
  <c r="M883" i="1" s="1"/>
  <c r="L882" i="1"/>
  <c r="M882" i="1" s="1"/>
  <c r="L881" i="1"/>
  <c r="M881" i="1" s="1"/>
  <c r="L880" i="1"/>
  <c r="M880" i="1" s="1"/>
  <c r="L879" i="1"/>
  <c r="M879" i="1" s="1"/>
  <c r="L878" i="1"/>
  <c r="M878" i="1" s="1"/>
  <c r="L877" i="1"/>
  <c r="M877" i="1" s="1"/>
  <c r="L876" i="1"/>
  <c r="M876" i="1" s="1"/>
  <c r="L875" i="1"/>
  <c r="M875" i="1" s="1"/>
  <c r="L874" i="1"/>
  <c r="M874" i="1" s="1"/>
  <c r="L873" i="1"/>
  <c r="M873" i="1" s="1"/>
  <c r="L872" i="1"/>
  <c r="M872" i="1" s="1"/>
  <c r="L871" i="1"/>
  <c r="M871" i="1" s="1"/>
  <c r="L870" i="1"/>
  <c r="M870" i="1" s="1"/>
  <c r="L869" i="1"/>
  <c r="M869" i="1" s="1"/>
  <c r="L868" i="1"/>
  <c r="M868" i="1" s="1"/>
  <c r="L867" i="1"/>
  <c r="M867" i="1" s="1"/>
  <c r="L866" i="1"/>
  <c r="M866" i="1" s="1"/>
  <c r="L865" i="1"/>
  <c r="M865" i="1" s="1"/>
  <c r="L864" i="1"/>
  <c r="M864" i="1" s="1"/>
  <c r="L863" i="1"/>
  <c r="M863" i="1" s="1"/>
  <c r="L862" i="1"/>
  <c r="M862" i="1" s="1"/>
  <c r="L861" i="1"/>
  <c r="M861" i="1" s="1"/>
  <c r="L860" i="1"/>
  <c r="M860" i="1" s="1"/>
  <c r="L859" i="1"/>
  <c r="M859" i="1" s="1"/>
  <c r="L858" i="1"/>
  <c r="M858" i="1" s="1"/>
  <c r="L857" i="1"/>
  <c r="M857" i="1" s="1"/>
  <c r="L856" i="1"/>
  <c r="M856" i="1" s="1"/>
  <c r="L855" i="1"/>
  <c r="M855" i="1" s="1"/>
  <c r="L854" i="1"/>
  <c r="M854" i="1" s="1"/>
  <c r="L853" i="1"/>
  <c r="M853" i="1" s="1"/>
  <c r="L852" i="1"/>
  <c r="M852" i="1" s="1"/>
  <c r="L851" i="1"/>
  <c r="M851" i="1" s="1"/>
  <c r="L850" i="1"/>
  <c r="M850" i="1" s="1"/>
  <c r="L849" i="1"/>
  <c r="M849" i="1" s="1"/>
  <c r="L848" i="1"/>
  <c r="M848" i="1" s="1"/>
  <c r="L847" i="1"/>
  <c r="M847" i="1" s="1"/>
  <c r="L846" i="1"/>
  <c r="M846" i="1" s="1"/>
  <c r="L845" i="1"/>
  <c r="M845" i="1" s="1"/>
  <c r="L844" i="1"/>
  <c r="M844" i="1" s="1"/>
  <c r="L843" i="1"/>
  <c r="M843" i="1" s="1"/>
  <c r="L842" i="1"/>
  <c r="M842" i="1" s="1"/>
  <c r="L841" i="1"/>
  <c r="M841" i="1" s="1"/>
  <c r="L840" i="1"/>
  <c r="M840" i="1" s="1"/>
  <c r="L839" i="1"/>
  <c r="M839" i="1" s="1"/>
  <c r="L838" i="1"/>
  <c r="M838" i="1" s="1"/>
  <c r="L837" i="1"/>
  <c r="M837" i="1" s="1"/>
  <c r="L836" i="1"/>
  <c r="M836" i="1" s="1"/>
  <c r="L835" i="1"/>
  <c r="M835" i="1" s="1"/>
  <c r="L834" i="1"/>
  <c r="M834" i="1" s="1"/>
  <c r="L833" i="1"/>
  <c r="M833" i="1" s="1"/>
  <c r="L832" i="1"/>
  <c r="M832" i="1" s="1"/>
  <c r="L831" i="1"/>
  <c r="M831" i="1" s="1"/>
  <c r="L830" i="1"/>
  <c r="M830" i="1" s="1"/>
  <c r="L829" i="1"/>
  <c r="M829" i="1" s="1"/>
  <c r="L828" i="1"/>
  <c r="M828" i="1" s="1"/>
  <c r="L827" i="1"/>
  <c r="M827" i="1" s="1"/>
  <c r="L826" i="1"/>
  <c r="M826" i="1" s="1"/>
  <c r="L825" i="1"/>
  <c r="M825" i="1" s="1"/>
  <c r="L824" i="1"/>
  <c r="M824" i="1" s="1"/>
  <c r="L823" i="1"/>
  <c r="M823" i="1" s="1"/>
  <c r="L822" i="1"/>
  <c r="M822" i="1" s="1"/>
  <c r="L821" i="1"/>
  <c r="M821" i="1" s="1"/>
  <c r="L820" i="1"/>
  <c r="M820" i="1" s="1"/>
  <c r="L819" i="1"/>
  <c r="M819" i="1" s="1"/>
  <c r="L818" i="1"/>
  <c r="M818" i="1" s="1"/>
  <c r="L817" i="1"/>
  <c r="M817" i="1" s="1"/>
  <c r="L816" i="1"/>
  <c r="M816" i="1" s="1"/>
  <c r="L815" i="1"/>
  <c r="M815" i="1" s="1"/>
  <c r="L814" i="1"/>
  <c r="M814" i="1" s="1"/>
  <c r="L813" i="1"/>
  <c r="M813" i="1" s="1"/>
  <c r="L812" i="1"/>
  <c r="M812" i="1" s="1"/>
  <c r="L811" i="1"/>
  <c r="M811" i="1" s="1"/>
  <c r="L810" i="1"/>
  <c r="M810" i="1" s="1"/>
  <c r="L809" i="1"/>
  <c r="M809" i="1" s="1"/>
  <c r="L808" i="1"/>
  <c r="M808" i="1" s="1"/>
  <c r="L807" i="1"/>
  <c r="M807" i="1" s="1"/>
  <c r="L806" i="1"/>
  <c r="M806" i="1" s="1"/>
  <c r="L805" i="1"/>
  <c r="M805" i="1" s="1"/>
  <c r="L804" i="1"/>
  <c r="M804" i="1" s="1"/>
  <c r="L803" i="1"/>
  <c r="M803" i="1" s="1"/>
  <c r="L802" i="1"/>
  <c r="M802" i="1" s="1"/>
  <c r="L801" i="1"/>
  <c r="M801" i="1" s="1"/>
  <c r="L800" i="1"/>
  <c r="M800" i="1" s="1"/>
  <c r="L799" i="1"/>
  <c r="M799" i="1" s="1"/>
  <c r="L798" i="1"/>
  <c r="M798" i="1" s="1"/>
  <c r="L797" i="1"/>
  <c r="M797" i="1" s="1"/>
  <c r="L796" i="1"/>
  <c r="M796" i="1" s="1"/>
  <c r="L795" i="1"/>
  <c r="M795" i="1" s="1"/>
  <c r="L794" i="1"/>
  <c r="M794" i="1" s="1"/>
  <c r="L793" i="1"/>
  <c r="M793" i="1" s="1"/>
  <c r="L792" i="1"/>
  <c r="M792" i="1" s="1"/>
  <c r="L791" i="1"/>
  <c r="M791" i="1" s="1"/>
  <c r="L790" i="1"/>
  <c r="M790" i="1" s="1"/>
  <c r="L789" i="1"/>
  <c r="M789" i="1" s="1"/>
  <c r="L788" i="1"/>
  <c r="M788" i="1" s="1"/>
  <c r="L787" i="1"/>
  <c r="M787" i="1" s="1"/>
  <c r="L786" i="1"/>
  <c r="M786" i="1" s="1"/>
  <c r="L785" i="1"/>
  <c r="M785" i="1" s="1"/>
  <c r="L784" i="1"/>
  <c r="M784" i="1" s="1"/>
  <c r="L783" i="1"/>
  <c r="M783" i="1" s="1"/>
  <c r="L782" i="1"/>
  <c r="M782" i="1" s="1"/>
  <c r="L781" i="1"/>
  <c r="M781" i="1" s="1"/>
  <c r="L780" i="1"/>
  <c r="M780" i="1" s="1"/>
  <c r="L779" i="1"/>
  <c r="M779" i="1" s="1"/>
  <c r="L778" i="1"/>
  <c r="M778" i="1" s="1"/>
  <c r="L777" i="1"/>
  <c r="M777" i="1" s="1"/>
  <c r="L776" i="1"/>
  <c r="M776" i="1" s="1"/>
  <c r="L775" i="1"/>
  <c r="M775" i="1" s="1"/>
  <c r="L774" i="1"/>
  <c r="M774" i="1" s="1"/>
  <c r="L773" i="1"/>
  <c r="M773" i="1" s="1"/>
  <c r="L772" i="1"/>
  <c r="M772" i="1" s="1"/>
  <c r="L771" i="1"/>
  <c r="M771" i="1" s="1"/>
  <c r="L770" i="1"/>
  <c r="M770" i="1" s="1"/>
  <c r="L769" i="1"/>
  <c r="M769" i="1" s="1"/>
  <c r="L768" i="1"/>
  <c r="M768" i="1" s="1"/>
  <c r="L767" i="1"/>
  <c r="M767" i="1" s="1"/>
  <c r="L766" i="1"/>
  <c r="M766" i="1" s="1"/>
  <c r="L765" i="1"/>
  <c r="M765" i="1" s="1"/>
  <c r="L764" i="1"/>
  <c r="M764" i="1" s="1"/>
  <c r="L763" i="1"/>
  <c r="M763" i="1" s="1"/>
  <c r="L762" i="1"/>
  <c r="M762" i="1" s="1"/>
  <c r="L761" i="1"/>
  <c r="M761" i="1" s="1"/>
  <c r="L760" i="1"/>
  <c r="M760" i="1" s="1"/>
  <c r="L759" i="1"/>
  <c r="M759" i="1" s="1"/>
  <c r="L758" i="1"/>
  <c r="M758" i="1" s="1"/>
  <c r="L757" i="1"/>
  <c r="M757" i="1" s="1"/>
  <c r="L756" i="1"/>
  <c r="M756" i="1" s="1"/>
  <c r="L755" i="1"/>
  <c r="M755" i="1" s="1"/>
  <c r="L754" i="1"/>
  <c r="M754" i="1" s="1"/>
  <c r="L753" i="1"/>
  <c r="M753" i="1" s="1"/>
  <c r="L752" i="1"/>
  <c r="M752" i="1" s="1"/>
  <c r="L751" i="1"/>
  <c r="M751" i="1" s="1"/>
  <c r="L750" i="1"/>
  <c r="M750" i="1" s="1"/>
  <c r="L749" i="1"/>
  <c r="M749" i="1" s="1"/>
  <c r="L748" i="1"/>
  <c r="M748" i="1" s="1"/>
  <c r="L747" i="1"/>
  <c r="M747" i="1" s="1"/>
  <c r="L746" i="1"/>
  <c r="M746" i="1" s="1"/>
  <c r="L745" i="1"/>
  <c r="M745" i="1" s="1"/>
  <c r="L744" i="1"/>
  <c r="M744" i="1" s="1"/>
  <c r="L743" i="1"/>
  <c r="M743" i="1" s="1"/>
  <c r="L742" i="1"/>
  <c r="M742" i="1" s="1"/>
  <c r="L741" i="1"/>
  <c r="M741" i="1" s="1"/>
  <c r="L740" i="1"/>
  <c r="M740" i="1" s="1"/>
  <c r="L739" i="1"/>
  <c r="M739" i="1" s="1"/>
  <c r="L738" i="1"/>
  <c r="M738" i="1" s="1"/>
  <c r="L737" i="1"/>
  <c r="M737" i="1" s="1"/>
  <c r="L736" i="1"/>
  <c r="M736" i="1" s="1"/>
  <c r="L735" i="1"/>
  <c r="M735" i="1" s="1"/>
  <c r="L734" i="1"/>
  <c r="M734" i="1" s="1"/>
  <c r="L733" i="1"/>
  <c r="M733" i="1" s="1"/>
  <c r="L732" i="1"/>
  <c r="M732" i="1" s="1"/>
  <c r="L731" i="1"/>
  <c r="M731" i="1" s="1"/>
  <c r="L730" i="1"/>
  <c r="M730" i="1" s="1"/>
  <c r="L729" i="1"/>
  <c r="M729" i="1" s="1"/>
  <c r="L728" i="1"/>
  <c r="M728" i="1" s="1"/>
  <c r="L727" i="1"/>
  <c r="M727" i="1" s="1"/>
  <c r="L726" i="1"/>
  <c r="M726" i="1" s="1"/>
  <c r="L725" i="1"/>
  <c r="M725" i="1" s="1"/>
  <c r="L724" i="1"/>
  <c r="M724" i="1" s="1"/>
  <c r="L723" i="1"/>
  <c r="M723" i="1" s="1"/>
  <c r="L722" i="1"/>
  <c r="M722" i="1" s="1"/>
  <c r="L721" i="1"/>
  <c r="M721" i="1" s="1"/>
  <c r="L720" i="1"/>
  <c r="M720" i="1" s="1"/>
  <c r="L719" i="1"/>
  <c r="M719" i="1" s="1"/>
  <c r="L718" i="1"/>
  <c r="M718" i="1" s="1"/>
  <c r="L717" i="1"/>
  <c r="M717" i="1" s="1"/>
  <c r="L716" i="1"/>
  <c r="M716" i="1" s="1"/>
  <c r="L715" i="1"/>
  <c r="M715" i="1" s="1"/>
  <c r="L714" i="1"/>
  <c r="M714" i="1" s="1"/>
  <c r="L713" i="1"/>
  <c r="M713" i="1" s="1"/>
  <c r="L712" i="1"/>
  <c r="M712" i="1" s="1"/>
  <c r="L711" i="1"/>
  <c r="M711" i="1" s="1"/>
  <c r="L710" i="1"/>
  <c r="M710" i="1" s="1"/>
  <c r="L709" i="1"/>
  <c r="M709" i="1" s="1"/>
  <c r="L708" i="1"/>
  <c r="M708" i="1" s="1"/>
  <c r="L707" i="1"/>
  <c r="M707" i="1" s="1"/>
  <c r="L706" i="1"/>
  <c r="M706" i="1" s="1"/>
  <c r="L705" i="1"/>
  <c r="M705" i="1" s="1"/>
  <c r="L704" i="1"/>
  <c r="M704" i="1" s="1"/>
  <c r="L703" i="1"/>
  <c r="M703" i="1" s="1"/>
  <c r="L702" i="1"/>
  <c r="M702" i="1" s="1"/>
  <c r="L701" i="1"/>
  <c r="M701" i="1" s="1"/>
  <c r="L700" i="1"/>
  <c r="M700" i="1" s="1"/>
  <c r="L699" i="1"/>
  <c r="M699" i="1" s="1"/>
  <c r="L698" i="1"/>
  <c r="M698" i="1" s="1"/>
  <c r="L697" i="1"/>
  <c r="M697" i="1" s="1"/>
  <c r="L696" i="1"/>
  <c r="M696" i="1" s="1"/>
  <c r="L695" i="1"/>
  <c r="M695" i="1" s="1"/>
  <c r="L694" i="1"/>
  <c r="M694" i="1" s="1"/>
  <c r="L693" i="1"/>
  <c r="M693" i="1" s="1"/>
  <c r="L692" i="1"/>
  <c r="M692" i="1" s="1"/>
  <c r="L691" i="1"/>
  <c r="M691" i="1" s="1"/>
  <c r="L690" i="1"/>
  <c r="M690" i="1" s="1"/>
  <c r="L689" i="1"/>
  <c r="M689" i="1" s="1"/>
  <c r="L688" i="1"/>
  <c r="M688" i="1" s="1"/>
  <c r="L687" i="1"/>
  <c r="M687" i="1" s="1"/>
  <c r="L686" i="1"/>
  <c r="M686" i="1" s="1"/>
  <c r="L685" i="1"/>
  <c r="M685" i="1" s="1"/>
  <c r="L684" i="1"/>
  <c r="M684" i="1" s="1"/>
  <c r="L683" i="1"/>
  <c r="M683" i="1" s="1"/>
  <c r="L682" i="1"/>
  <c r="M682" i="1" s="1"/>
  <c r="L681" i="1"/>
  <c r="M681" i="1" s="1"/>
  <c r="L680" i="1"/>
  <c r="M680" i="1" s="1"/>
  <c r="L679" i="1"/>
  <c r="M679" i="1" s="1"/>
  <c r="L678" i="1"/>
  <c r="M678" i="1" s="1"/>
  <c r="L677" i="1"/>
  <c r="M677" i="1" s="1"/>
  <c r="L676" i="1"/>
  <c r="M676" i="1" s="1"/>
  <c r="L675" i="1"/>
  <c r="M675" i="1" s="1"/>
  <c r="L674" i="1"/>
  <c r="M674" i="1" s="1"/>
  <c r="L673" i="1"/>
  <c r="M673" i="1" s="1"/>
  <c r="L672" i="1"/>
  <c r="M672" i="1" s="1"/>
  <c r="L671" i="1"/>
  <c r="M671" i="1" s="1"/>
  <c r="L670" i="1"/>
  <c r="M670" i="1" s="1"/>
  <c r="L669" i="1"/>
  <c r="M669" i="1" s="1"/>
  <c r="L668" i="1"/>
  <c r="M668" i="1" s="1"/>
  <c r="L667" i="1"/>
  <c r="M667" i="1" s="1"/>
  <c r="L666" i="1"/>
  <c r="M666" i="1" s="1"/>
  <c r="L665" i="1"/>
  <c r="M665" i="1" s="1"/>
  <c r="L664" i="1"/>
  <c r="M664" i="1" s="1"/>
  <c r="L663" i="1"/>
  <c r="M663" i="1" s="1"/>
  <c r="L662" i="1"/>
  <c r="M662" i="1" s="1"/>
  <c r="L661" i="1"/>
  <c r="M661" i="1" s="1"/>
  <c r="L660" i="1"/>
  <c r="M660" i="1" s="1"/>
  <c r="L659" i="1"/>
  <c r="M659" i="1" s="1"/>
  <c r="L658" i="1"/>
  <c r="M658" i="1" s="1"/>
  <c r="L657" i="1"/>
  <c r="M657" i="1" s="1"/>
  <c r="L656" i="1"/>
  <c r="M656" i="1" s="1"/>
  <c r="L655" i="1"/>
  <c r="M655" i="1" s="1"/>
  <c r="L654" i="1"/>
  <c r="M654" i="1" s="1"/>
  <c r="L653" i="1"/>
  <c r="M653" i="1" s="1"/>
  <c r="L652" i="1"/>
  <c r="M652" i="1" s="1"/>
  <c r="L651" i="1"/>
  <c r="M651" i="1" s="1"/>
  <c r="L650" i="1"/>
  <c r="M650" i="1" s="1"/>
  <c r="L649" i="1"/>
  <c r="M649" i="1" s="1"/>
  <c r="L648" i="1"/>
  <c r="M648" i="1" s="1"/>
  <c r="L647" i="1"/>
  <c r="M647" i="1" s="1"/>
  <c r="L646" i="1"/>
  <c r="M646" i="1" s="1"/>
  <c r="L645" i="1"/>
  <c r="M645" i="1" s="1"/>
  <c r="L644" i="1"/>
  <c r="M644" i="1" s="1"/>
  <c r="L643" i="1"/>
  <c r="M643" i="1" s="1"/>
  <c r="L642" i="1"/>
  <c r="M642" i="1" s="1"/>
  <c r="L641" i="1"/>
  <c r="M641" i="1" s="1"/>
  <c r="L640" i="1"/>
  <c r="M640" i="1" s="1"/>
  <c r="L639" i="1"/>
  <c r="M639" i="1" s="1"/>
  <c r="L638" i="1"/>
  <c r="M638" i="1" s="1"/>
  <c r="L637" i="1"/>
  <c r="M637" i="1" s="1"/>
  <c r="L636" i="1"/>
  <c r="M636" i="1" s="1"/>
  <c r="L635" i="1"/>
  <c r="M635" i="1" s="1"/>
  <c r="L634" i="1"/>
  <c r="M634" i="1" s="1"/>
  <c r="L633" i="1"/>
  <c r="M633" i="1" s="1"/>
  <c r="L632" i="1"/>
  <c r="M632" i="1" s="1"/>
  <c r="L631" i="1"/>
  <c r="M631" i="1" s="1"/>
  <c r="L630" i="1"/>
  <c r="M630" i="1" s="1"/>
  <c r="L629" i="1"/>
  <c r="M629" i="1" s="1"/>
  <c r="L628" i="1"/>
  <c r="M628" i="1" s="1"/>
  <c r="L627" i="1"/>
  <c r="M627" i="1" s="1"/>
  <c r="L626" i="1"/>
  <c r="M626" i="1" s="1"/>
  <c r="L625" i="1"/>
  <c r="M625" i="1" s="1"/>
  <c r="L624" i="1"/>
  <c r="M624" i="1" s="1"/>
  <c r="L623" i="1"/>
  <c r="M623" i="1" s="1"/>
  <c r="L622" i="1"/>
  <c r="M622" i="1" s="1"/>
  <c r="L621" i="1"/>
  <c r="M621" i="1" s="1"/>
  <c r="L620" i="1"/>
  <c r="M620" i="1" s="1"/>
  <c r="L619" i="1"/>
  <c r="M619" i="1" s="1"/>
  <c r="L618" i="1"/>
  <c r="M618" i="1" s="1"/>
  <c r="L617" i="1"/>
  <c r="M617" i="1" s="1"/>
  <c r="L616" i="1"/>
  <c r="M616" i="1" s="1"/>
  <c r="L615" i="1"/>
  <c r="M615" i="1" s="1"/>
  <c r="L614" i="1"/>
  <c r="M614" i="1" s="1"/>
  <c r="L613" i="1"/>
  <c r="M613" i="1" s="1"/>
  <c r="L612" i="1"/>
  <c r="M612" i="1" s="1"/>
  <c r="L611" i="1"/>
  <c r="M611" i="1" s="1"/>
  <c r="L610" i="1"/>
  <c r="M610" i="1" s="1"/>
  <c r="L609" i="1"/>
  <c r="M609" i="1" s="1"/>
  <c r="L608" i="1"/>
  <c r="M608" i="1" s="1"/>
  <c r="L607" i="1"/>
  <c r="M607" i="1" s="1"/>
  <c r="L606" i="1"/>
  <c r="M606" i="1" s="1"/>
  <c r="L605" i="1"/>
  <c r="M605" i="1" s="1"/>
  <c r="L604" i="1"/>
  <c r="M604" i="1" s="1"/>
  <c r="L603" i="1"/>
  <c r="M603" i="1" s="1"/>
  <c r="L602" i="1"/>
  <c r="M602" i="1" s="1"/>
  <c r="L601" i="1"/>
  <c r="M601" i="1" s="1"/>
  <c r="L600" i="1"/>
  <c r="M600" i="1" s="1"/>
  <c r="L599" i="1"/>
  <c r="M599" i="1" s="1"/>
  <c r="L598" i="1"/>
  <c r="M598" i="1" s="1"/>
  <c r="L597" i="1"/>
  <c r="M597" i="1" s="1"/>
  <c r="L596" i="1"/>
  <c r="M596" i="1" s="1"/>
  <c r="L595" i="1"/>
  <c r="M595" i="1" s="1"/>
  <c r="L594" i="1"/>
  <c r="M594" i="1" s="1"/>
  <c r="L593" i="1"/>
  <c r="M593" i="1" s="1"/>
  <c r="L592" i="1"/>
  <c r="M592" i="1" s="1"/>
  <c r="L591" i="1"/>
  <c r="M591" i="1" s="1"/>
  <c r="L590" i="1"/>
  <c r="M590" i="1" s="1"/>
  <c r="L589" i="1"/>
  <c r="M589" i="1" s="1"/>
  <c r="L588" i="1"/>
  <c r="M588" i="1" s="1"/>
  <c r="L587" i="1"/>
  <c r="M587" i="1" s="1"/>
  <c r="L586" i="1"/>
  <c r="M586" i="1" s="1"/>
  <c r="L585" i="1"/>
  <c r="M585" i="1" s="1"/>
  <c r="L584" i="1"/>
  <c r="M584" i="1" s="1"/>
  <c r="L583" i="1"/>
  <c r="M583" i="1" s="1"/>
  <c r="L582" i="1"/>
  <c r="M582" i="1" s="1"/>
  <c r="L581" i="1"/>
  <c r="M581" i="1" s="1"/>
  <c r="L580" i="1"/>
  <c r="M580" i="1" s="1"/>
  <c r="L579" i="1"/>
  <c r="M579" i="1" s="1"/>
  <c r="L578" i="1"/>
  <c r="M578" i="1" s="1"/>
  <c r="L577" i="1"/>
  <c r="M577" i="1" s="1"/>
  <c r="L576" i="1"/>
  <c r="M576" i="1" s="1"/>
  <c r="L575" i="1"/>
  <c r="M575" i="1" s="1"/>
  <c r="L574" i="1"/>
  <c r="M574" i="1" s="1"/>
  <c r="L573" i="1"/>
  <c r="M573" i="1" s="1"/>
  <c r="L572" i="1"/>
  <c r="M572" i="1" s="1"/>
  <c r="L571" i="1"/>
  <c r="M571" i="1" s="1"/>
  <c r="L570" i="1"/>
  <c r="M570" i="1" s="1"/>
  <c r="L569" i="1"/>
  <c r="M569" i="1" s="1"/>
  <c r="L568" i="1"/>
  <c r="M568" i="1" s="1"/>
  <c r="L567" i="1"/>
  <c r="M567" i="1" s="1"/>
  <c r="L566" i="1"/>
  <c r="M566" i="1" s="1"/>
  <c r="L565" i="1"/>
  <c r="M565" i="1" s="1"/>
  <c r="L564" i="1"/>
  <c r="M564" i="1" s="1"/>
  <c r="L563" i="1"/>
  <c r="M563" i="1" s="1"/>
  <c r="L562" i="1"/>
  <c r="M562" i="1" s="1"/>
  <c r="L561" i="1"/>
  <c r="M561" i="1" s="1"/>
  <c r="L560" i="1"/>
  <c r="M560" i="1" s="1"/>
  <c r="L559" i="1"/>
  <c r="M559" i="1" s="1"/>
  <c r="L558" i="1"/>
  <c r="M558" i="1" s="1"/>
  <c r="L557" i="1"/>
  <c r="M557" i="1" s="1"/>
  <c r="L556" i="1"/>
  <c r="M556" i="1" s="1"/>
  <c r="L555" i="1"/>
  <c r="M555" i="1" s="1"/>
  <c r="L554" i="1"/>
  <c r="M554" i="1" s="1"/>
  <c r="L553" i="1"/>
  <c r="M553" i="1" s="1"/>
  <c r="L552" i="1"/>
  <c r="M552" i="1" s="1"/>
  <c r="L551" i="1"/>
  <c r="M551" i="1" s="1"/>
  <c r="L550" i="1"/>
  <c r="M550" i="1" s="1"/>
  <c r="L549" i="1"/>
  <c r="M549" i="1" s="1"/>
  <c r="L548" i="1"/>
  <c r="M548" i="1" s="1"/>
  <c r="L547" i="1"/>
  <c r="M547" i="1" s="1"/>
  <c r="L546" i="1"/>
  <c r="M546" i="1" s="1"/>
  <c r="L545" i="1"/>
  <c r="M545" i="1" s="1"/>
  <c r="L544" i="1"/>
  <c r="M544" i="1" s="1"/>
  <c r="L543" i="1"/>
  <c r="M543" i="1" s="1"/>
  <c r="L542" i="1"/>
  <c r="M542" i="1" s="1"/>
  <c r="L541" i="1"/>
  <c r="M541" i="1" s="1"/>
  <c r="L540" i="1"/>
  <c r="M540" i="1" s="1"/>
  <c r="L539" i="1"/>
  <c r="M539" i="1" s="1"/>
  <c r="L538" i="1"/>
  <c r="M538" i="1" s="1"/>
  <c r="L537" i="1"/>
  <c r="M537" i="1" s="1"/>
  <c r="L536" i="1"/>
  <c r="M536" i="1" s="1"/>
  <c r="L535" i="1"/>
  <c r="M535" i="1" s="1"/>
  <c r="L534" i="1"/>
  <c r="M534" i="1" s="1"/>
  <c r="L533" i="1"/>
  <c r="M533" i="1" s="1"/>
  <c r="L532" i="1"/>
  <c r="M532" i="1" s="1"/>
  <c r="L531" i="1"/>
  <c r="M531" i="1" s="1"/>
  <c r="L530" i="1"/>
  <c r="M530" i="1" s="1"/>
  <c r="L529" i="1"/>
  <c r="M529" i="1" s="1"/>
  <c r="L528" i="1"/>
  <c r="M528" i="1" s="1"/>
  <c r="L527" i="1"/>
  <c r="M527" i="1" s="1"/>
  <c r="L526" i="1"/>
  <c r="M526" i="1" s="1"/>
  <c r="L525" i="1"/>
  <c r="M525" i="1" s="1"/>
  <c r="L524" i="1"/>
  <c r="M524" i="1" s="1"/>
  <c r="L523" i="1"/>
  <c r="M523" i="1" s="1"/>
  <c r="L522" i="1"/>
  <c r="M522" i="1" s="1"/>
  <c r="L521" i="1"/>
  <c r="M521" i="1" s="1"/>
  <c r="L520" i="1"/>
  <c r="M520" i="1" s="1"/>
  <c r="L519" i="1"/>
  <c r="M519" i="1" s="1"/>
  <c r="L518" i="1"/>
  <c r="M518" i="1" s="1"/>
  <c r="L517" i="1"/>
  <c r="M517" i="1" s="1"/>
  <c r="L516" i="1"/>
  <c r="M516" i="1" s="1"/>
  <c r="L515" i="1"/>
  <c r="M515" i="1" s="1"/>
  <c r="L514" i="1"/>
  <c r="M514" i="1" s="1"/>
  <c r="L513" i="1"/>
  <c r="M513" i="1" s="1"/>
  <c r="L512" i="1"/>
  <c r="M512" i="1" s="1"/>
  <c r="L511" i="1"/>
  <c r="M511" i="1" s="1"/>
  <c r="L510" i="1"/>
  <c r="M510" i="1" s="1"/>
  <c r="L509" i="1"/>
  <c r="M509" i="1" s="1"/>
  <c r="L508" i="1"/>
  <c r="M508" i="1" s="1"/>
  <c r="L507" i="1"/>
  <c r="M507" i="1" s="1"/>
  <c r="L506" i="1"/>
  <c r="M506" i="1" s="1"/>
  <c r="L505" i="1"/>
  <c r="M505" i="1" s="1"/>
  <c r="L504" i="1"/>
  <c r="M504" i="1" s="1"/>
  <c r="L503" i="1"/>
  <c r="M503" i="1" s="1"/>
  <c r="L502" i="1"/>
  <c r="M502" i="1" s="1"/>
  <c r="L501" i="1"/>
  <c r="M501" i="1" s="1"/>
  <c r="L500" i="1"/>
  <c r="M500" i="1" s="1"/>
  <c r="L499" i="1"/>
  <c r="M499" i="1" s="1"/>
  <c r="L498" i="1"/>
  <c r="M498" i="1" s="1"/>
  <c r="L497" i="1"/>
  <c r="M497" i="1" s="1"/>
  <c r="L496" i="1"/>
  <c r="M496" i="1" s="1"/>
  <c r="L495" i="1"/>
  <c r="M495" i="1" s="1"/>
  <c r="L494" i="1"/>
  <c r="M494" i="1" s="1"/>
  <c r="L493" i="1"/>
  <c r="M493" i="1" s="1"/>
  <c r="L492" i="1"/>
  <c r="M492" i="1" s="1"/>
  <c r="L491" i="1"/>
  <c r="M491" i="1" s="1"/>
  <c r="L490" i="1"/>
  <c r="M490" i="1" s="1"/>
  <c r="L489" i="1"/>
  <c r="M489" i="1" s="1"/>
  <c r="L488" i="1"/>
  <c r="M488" i="1" s="1"/>
  <c r="L487" i="1"/>
  <c r="M487" i="1" s="1"/>
  <c r="L486" i="1"/>
  <c r="M486" i="1" s="1"/>
  <c r="L485" i="1"/>
  <c r="M485" i="1" s="1"/>
  <c r="L484" i="1"/>
  <c r="M484" i="1" s="1"/>
  <c r="L483" i="1"/>
  <c r="M483" i="1" s="1"/>
  <c r="L482" i="1"/>
  <c r="M482" i="1" s="1"/>
  <c r="L481" i="1"/>
  <c r="M481" i="1" s="1"/>
  <c r="L480" i="1"/>
  <c r="M480" i="1" s="1"/>
  <c r="L479" i="1"/>
  <c r="M479" i="1" s="1"/>
  <c r="L478" i="1"/>
  <c r="M478" i="1" s="1"/>
  <c r="L477" i="1"/>
  <c r="M477" i="1" s="1"/>
  <c r="L476" i="1"/>
  <c r="M476" i="1" s="1"/>
  <c r="L475" i="1"/>
  <c r="M475" i="1" s="1"/>
  <c r="L474" i="1"/>
  <c r="M474" i="1" s="1"/>
  <c r="L473" i="1"/>
  <c r="M473" i="1" s="1"/>
  <c r="L472" i="1"/>
  <c r="M472" i="1" s="1"/>
  <c r="L471" i="1"/>
  <c r="M471" i="1" s="1"/>
  <c r="L470" i="1"/>
  <c r="M470" i="1" s="1"/>
  <c r="L469" i="1"/>
  <c r="M469" i="1" s="1"/>
  <c r="L468" i="1"/>
  <c r="M468" i="1" s="1"/>
  <c r="L467" i="1"/>
  <c r="M467" i="1" s="1"/>
  <c r="L466" i="1"/>
  <c r="M466" i="1" s="1"/>
  <c r="L465" i="1"/>
  <c r="M465" i="1" s="1"/>
  <c r="L464" i="1"/>
  <c r="M464" i="1" s="1"/>
  <c r="L463" i="1"/>
  <c r="M463" i="1" s="1"/>
  <c r="L462" i="1"/>
  <c r="M462" i="1" s="1"/>
  <c r="L461" i="1"/>
  <c r="M461" i="1" s="1"/>
  <c r="L460" i="1"/>
  <c r="M460" i="1" s="1"/>
  <c r="L459" i="1"/>
  <c r="M459" i="1" s="1"/>
  <c r="L458" i="1"/>
  <c r="M458" i="1" s="1"/>
  <c r="L457" i="1"/>
  <c r="M457" i="1" s="1"/>
  <c r="L456" i="1"/>
  <c r="M456" i="1" s="1"/>
  <c r="L455" i="1"/>
  <c r="M455" i="1" s="1"/>
  <c r="L454" i="1"/>
  <c r="M454" i="1" s="1"/>
  <c r="L453" i="1"/>
  <c r="M453" i="1" s="1"/>
  <c r="L452" i="1"/>
  <c r="M452" i="1" s="1"/>
  <c r="L451" i="1"/>
  <c r="M451" i="1" s="1"/>
  <c r="L450" i="1"/>
  <c r="M450" i="1" s="1"/>
  <c r="L449" i="1"/>
  <c r="M449" i="1" s="1"/>
  <c r="L448" i="1"/>
  <c r="M448" i="1" s="1"/>
  <c r="L447" i="1"/>
  <c r="M447" i="1" s="1"/>
  <c r="L446" i="1"/>
  <c r="M446" i="1" s="1"/>
  <c r="L445" i="1"/>
  <c r="M445" i="1" s="1"/>
  <c r="L444" i="1"/>
  <c r="M444" i="1" s="1"/>
  <c r="L443" i="1"/>
  <c r="M443" i="1" s="1"/>
  <c r="L442" i="1"/>
  <c r="M442" i="1" s="1"/>
  <c r="L441" i="1"/>
  <c r="M441" i="1" s="1"/>
  <c r="L440" i="1"/>
  <c r="M440" i="1" s="1"/>
  <c r="L439" i="1"/>
  <c r="M439" i="1" s="1"/>
  <c r="L438" i="1"/>
  <c r="M438" i="1" s="1"/>
  <c r="L437" i="1"/>
  <c r="M437" i="1" s="1"/>
  <c r="L436" i="1"/>
  <c r="M436" i="1" s="1"/>
  <c r="L435" i="1"/>
  <c r="M435" i="1" s="1"/>
  <c r="L434" i="1"/>
  <c r="M434" i="1" s="1"/>
  <c r="L433" i="1"/>
  <c r="M433" i="1" s="1"/>
  <c r="L432" i="1"/>
  <c r="M432" i="1" s="1"/>
  <c r="L431" i="1"/>
  <c r="M431" i="1" s="1"/>
  <c r="L430" i="1"/>
  <c r="M430" i="1" s="1"/>
  <c r="L429" i="1"/>
  <c r="M429" i="1" s="1"/>
  <c r="L428" i="1"/>
  <c r="M428" i="1" s="1"/>
  <c r="L427" i="1"/>
  <c r="M427" i="1" s="1"/>
  <c r="L426" i="1"/>
  <c r="M426" i="1" s="1"/>
  <c r="L425" i="1"/>
  <c r="M425" i="1" s="1"/>
  <c r="L424" i="1"/>
  <c r="M424" i="1" s="1"/>
  <c r="L423" i="1"/>
  <c r="M423" i="1" s="1"/>
  <c r="L422" i="1"/>
  <c r="M422" i="1" s="1"/>
  <c r="L421" i="1"/>
  <c r="M421" i="1" s="1"/>
  <c r="L420" i="1"/>
  <c r="M420" i="1" s="1"/>
  <c r="L419" i="1"/>
  <c r="M419" i="1" s="1"/>
  <c r="L418" i="1"/>
  <c r="M418" i="1" s="1"/>
  <c r="L417" i="1"/>
  <c r="M417" i="1" s="1"/>
  <c r="L416" i="1"/>
  <c r="M416" i="1" s="1"/>
  <c r="L415" i="1"/>
  <c r="M415" i="1" s="1"/>
  <c r="L414" i="1"/>
  <c r="M414" i="1" s="1"/>
  <c r="L413" i="1"/>
  <c r="M413" i="1" s="1"/>
  <c r="L412" i="1"/>
  <c r="M412" i="1" s="1"/>
  <c r="L411" i="1"/>
  <c r="M411" i="1" s="1"/>
  <c r="L410" i="1"/>
  <c r="M410" i="1" s="1"/>
  <c r="L409" i="1"/>
  <c r="M409" i="1" s="1"/>
  <c r="L408" i="1"/>
  <c r="M408" i="1" s="1"/>
  <c r="L407" i="1"/>
  <c r="M407" i="1" s="1"/>
  <c r="L406" i="1"/>
  <c r="M406" i="1" s="1"/>
  <c r="L405" i="1"/>
  <c r="M405" i="1" s="1"/>
  <c r="L404" i="1"/>
  <c r="M404" i="1" s="1"/>
  <c r="L403" i="1"/>
  <c r="M403" i="1" s="1"/>
  <c r="L402" i="1"/>
  <c r="M402" i="1" s="1"/>
  <c r="L401" i="1"/>
  <c r="M401" i="1" s="1"/>
  <c r="L400" i="1"/>
  <c r="M400" i="1" s="1"/>
  <c r="L399" i="1"/>
  <c r="M399" i="1" s="1"/>
  <c r="L398" i="1"/>
  <c r="M398" i="1" s="1"/>
  <c r="L397" i="1"/>
  <c r="M397" i="1" s="1"/>
  <c r="L396" i="1"/>
  <c r="M396" i="1" s="1"/>
  <c r="L395" i="1"/>
  <c r="M395" i="1" s="1"/>
  <c r="L394" i="1"/>
  <c r="M394" i="1" s="1"/>
  <c r="L393" i="1"/>
  <c r="M393" i="1" s="1"/>
  <c r="L392" i="1"/>
  <c r="M392" i="1" s="1"/>
  <c r="L391" i="1"/>
  <c r="M391" i="1" s="1"/>
  <c r="L390" i="1"/>
  <c r="M390" i="1" s="1"/>
  <c r="L389" i="1"/>
  <c r="M389" i="1" s="1"/>
  <c r="L388" i="1"/>
  <c r="M388" i="1" s="1"/>
  <c r="L387" i="1"/>
  <c r="M387" i="1" s="1"/>
  <c r="L386" i="1"/>
  <c r="M386" i="1" s="1"/>
  <c r="L385" i="1"/>
  <c r="M385" i="1" s="1"/>
  <c r="L384" i="1"/>
  <c r="M384" i="1" s="1"/>
  <c r="L383" i="1"/>
  <c r="M383" i="1" s="1"/>
  <c r="L382" i="1"/>
  <c r="M382" i="1" s="1"/>
  <c r="L381" i="1"/>
  <c r="M381" i="1" s="1"/>
  <c r="L380" i="1"/>
  <c r="M380" i="1" s="1"/>
  <c r="L379" i="1"/>
  <c r="M379" i="1" s="1"/>
  <c r="L378" i="1"/>
  <c r="M378" i="1" s="1"/>
  <c r="L377" i="1"/>
  <c r="M377" i="1" s="1"/>
  <c r="L376" i="1"/>
  <c r="M376" i="1" s="1"/>
  <c r="L375" i="1"/>
  <c r="M375" i="1" s="1"/>
  <c r="L374" i="1"/>
  <c r="M374" i="1" s="1"/>
  <c r="L373" i="1"/>
  <c r="M373" i="1" s="1"/>
  <c r="L372" i="1"/>
  <c r="M372" i="1" s="1"/>
  <c r="L371" i="1"/>
  <c r="M371" i="1" s="1"/>
  <c r="L370" i="1"/>
  <c r="M370" i="1" s="1"/>
  <c r="L369" i="1"/>
  <c r="M369" i="1" s="1"/>
  <c r="L368" i="1"/>
  <c r="M368" i="1" s="1"/>
  <c r="L367" i="1"/>
  <c r="M367" i="1" s="1"/>
  <c r="L366" i="1"/>
  <c r="M366" i="1" s="1"/>
  <c r="L365" i="1"/>
  <c r="M365" i="1" s="1"/>
  <c r="L364" i="1"/>
  <c r="M364" i="1" s="1"/>
  <c r="L363" i="1"/>
  <c r="M363" i="1" s="1"/>
  <c r="L362" i="1"/>
  <c r="M362" i="1" s="1"/>
  <c r="L361" i="1"/>
  <c r="M361" i="1" s="1"/>
  <c r="L360" i="1"/>
  <c r="M360" i="1" s="1"/>
  <c r="L359" i="1"/>
  <c r="M359" i="1" s="1"/>
  <c r="L358" i="1"/>
  <c r="M358" i="1" s="1"/>
  <c r="L357" i="1"/>
  <c r="M357" i="1" s="1"/>
  <c r="L356" i="1"/>
  <c r="M356" i="1" s="1"/>
  <c r="L355" i="1"/>
  <c r="M355" i="1" s="1"/>
  <c r="L354" i="1"/>
  <c r="M354" i="1" s="1"/>
  <c r="L353" i="1"/>
  <c r="M353" i="1" s="1"/>
  <c r="L352" i="1"/>
  <c r="M352" i="1" s="1"/>
  <c r="L351" i="1"/>
  <c r="M351" i="1" s="1"/>
  <c r="L350" i="1"/>
  <c r="M350" i="1" s="1"/>
  <c r="L349" i="1"/>
  <c r="M349" i="1" s="1"/>
  <c r="L348" i="1"/>
  <c r="M348" i="1" s="1"/>
  <c r="L347" i="1"/>
  <c r="M347" i="1" s="1"/>
  <c r="L346" i="1"/>
  <c r="M346" i="1" s="1"/>
  <c r="L345" i="1"/>
  <c r="M345" i="1" s="1"/>
  <c r="L344" i="1"/>
  <c r="M344" i="1" s="1"/>
  <c r="L343" i="1"/>
  <c r="M343" i="1" s="1"/>
  <c r="L342" i="1"/>
  <c r="M342" i="1" s="1"/>
  <c r="L341" i="1"/>
  <c r="M341" i="1" s="1"/>
  <c r="L340" i="1"/>
  <c r="M340" i="1" s="1"/>
  <c r="L339" i="1"/>
  <c r="M339" i="1" s="1"/>
  <c r="L338" i="1"/>
  <c r="M338" i="1" s="1"/>
  <c r="L337" i="1"/>
  <c r="M337" i="1" s="1"/>
  <c r="L336" i="1"/>
  <c r="M336" i="1" s="1"/>
  <c r="L335" i="1"/>
  <c r="M335" i="1" s="1"/>
  <c r="L334" i="1"/>
  <c r="M334" i="1" s="1"/>
  <c r="L333" i="1"/>
  <c r="M333" i="1" s="1"/>
  <c r="L332" i="1"/>
  <c r="M332" i="1" s="1"/>
  <c r="L331" i="1"/>
  <c r="M331" i="1" s="1"/>
  <c r="L330" i="1"/>
  <c r="M330" i="1" s="1"/>
  <c r="L329" i="1"/>
  <c r="M329" i="1" s="1"/>
  <c r="L328" i="1"/>
  <c r="M328" i="1" s="1"/>
  <c r="L327" i="1"/>
  <c r="M327" i="1" s="1"/>
  <c r="L326" i="1"/>
  <c r="M326" i="1" s="1"/>
  <c r="L325" i="1"/>
  <c r="M325" i="1" s="1"/>
  <c r="L324" i="1"/>
  <c r="M324" i="1" s="1"/>
  <c r="L323" i="1"/>
  <c r="M323" i="1" s="1"/>
  <c r="L322" i="1"/>
  <c r="M322" i="1" s="1"/>
  <c r="L321" i="1"/>
  <c r="M321" i="1" s="1"/>
  <c r="L320" i="1"/>
  <c r="M320" i="1" s="1"/>
  <c r="L319" i="1"/>
  <c r="M319" i="1" s="1"/>
  <c r="L318" i="1"/>
  <c r="M318" i="1" s="1"/>
  <c r="L317" i="1"/>
  <c r="M317" i="1" s="1"/>
  <c r="L316" i="1"/>
  <c r="M316" i="1" s="1"/>
  <c r="L315" i="1"/>
  <c r="M315" i="1" s="1"/>
  <c r="L314" i="1"/>
  <c r="M314" i="1" s="1"/>
  <c r="L313" i="1"/>
  <c r="M313" i="1" s="1"/>
  <c r="L312" i="1"/>
  <c r="M312" i="1" s="1"/>
  <c r="L311" i="1"/>
  <c r="M311" i="1" s="1"/>
  <c r="L310" i="1"/>
  <c r="M310" i="1" s="1"/>
  <c r="L309" i="1"/>
  <c r="M309" i="1" s="1"/>
  <c r="L308" i="1"/>
  <c r="M308" i="1" s="1"/>
  <c r="L307" i="1"/>
  <c r="M307" i="1" s="1"/>
  <c r="L306" i="1"/>
  <c r="M306" i="1" s="1"/>
  <c r="L305" i="1"/>
  <c r="M305" i="1" s="1"/>
  <c r="L304" i="1"/>
  <c r="M304" i="1" s="1"/>
  <c r="L303" i="1"/>
  <c r="M303" i="1" s="1"/>
  <c r="L302" i="1"/>
  <c r="M302" i="1" s="1"/>
  <c r="L301" i="1"/>
  <c r="M301" i="1" s="1"/>
  <c r="L300" i="1"/>
  <c r="M300" i="1" s="1"/>
  <c r="L299" i="1"/>
  <c r="M299" i="1" s="1"/>
  <c r="L298" i="1"/>
  <c r="M298" i="1" s="1"/>
  <c r="L297" i="1"/>
  <c r="M297" i="1" s="1"/>
  <c r="L296" i="1"/>
  <c r="M296" i="1" s="1"/>
  <c r="L295" i="1"/>
  <c r="M295" i="1" s="1"/>
  <c r="L294" i="1"/>
  <c r="M294" i="1" s="1"/>
  <c r="L293" i="1"/>
  <c r="M293" i="1" s="1"/>
  <c r="L292" i="1"/>
  <c r="M292" i="1" s="1"/>
  <c r="L291" i="1"/>
  <c r="M291" i="1" s="1"/>
  <c r="L290" i="1"/>
  <c r="M290" i="1" s="1"/>
  <c r="L289" i="1"/>
  <c r="M289" i="1" s="1"/>
  <c r="L288" i="1"/>
  <c r="M288" i="1" s="1"/>
  <c r="L287" i="1"/>
  <c r="M287" i="1" s="1"/>
  <c r="L286" i="1"/>
  <c r="M286" i="1" s="1"/>
  <c r="L285" i="1"/>
  <c r="M285" i="1" s="1"/>
  <c r="L284" i="1"/>
  <c r="M284" i="1" s="1"/>
  <c r="L283" i="1"/>
  <c r="M283" i="1" s="1"/>
  <c r="L282" i="1"/>
  <c r="M282" i="1" s="1"/>
  <c r="L281" i="1"/>
  <c r="M281" i="1" s="1"/>
  <c r="L280" i="1"/>
  <c r="M280" i="1" s="1"/>
  <c r="L279" i="1"/>
  <c r="M279" i="1" s="1"/>
  <c r="L278" i="1"/>
  <c r="M278" i="1" s="1"/>
  <c r="L277" i="1"/>
  <c r="M277" i="1" s="1"/>
  <c r="L276" i="1"/>
  <c r="M276" i="1" s="1"/>
  <c r="L275" i="1"/>
  <c r="M275" i="1" s="1"/>
  <c r="L274" i="1"/>
  <c r="M274" i="1" s="1"/>
  <c r="L273" i="1"/>
  <c r="M273" i="1" s="1"/>
  <c r="L272" i="1"/>
  <c r="M272" i="1" s="1"/>
  <c r="L271" i="1"/>
  <c r="M271" i="1" s="1"/>
  <c r="L270" i="1"/>
  <c r="M270" i="1" s="1"/>
  <c r="L269" i="1"/>
  <c r="M269" i="1" s="1"/>
  <c r="L268" i="1"/>
  <c r="M268" i="1" s="1"/>
  <c r="L267" i="1"/>
  <c r="M267" i="1" s="1"/>
  <c r="L266" i="1"/>
  <c r="M266" i="1" s="1"/>
  <c r="L265" i="1"/>
  <c r="M265" i="1" s="1"/>
  <c r="L264" i="1"/>
  <c r="M264" i="1" s="1"/>
  <c r="L263" i="1"/>
  <c r="M263" i="1" s="1"/>
  <c r="L262" i="1"/>
  <c r="M262" i="1" s="1"/>
  <c r="L261" i="1"/>
  <c r="M261" i="1" s="1"/>
  <c r="L260" i="1"/>
  <c r="M260" i="1" s="1"/>
  <c r="L259" i="1"/>
  <c r="M259" i="1" s="1"/>
  <c r="L258" i="1"/>
  <c r="M258" i="1" s="1"/>
  <c r="L257" i="1"/>
  <c r="M257" i="1" s="1"/>
  <c r="L256" i="1"/>
  <c r="M256" i="1" s="1"/>
  <c r="L255" i="1"/>
  <c r="M255" i="1" s="1"/>
  <c r="L254" i="1"/>
  <c r="M254" i="1" s="1"/>
  <c r="L253" i="1"/>
  <c r="M253" i="1" s="1"/>
  <c r="L252" i="1"/>
  <c r="M252" i="1" s="1"/>
  <c r="L251" i="1"/>
  <c r="M251" i="1" s="1"/>
  <c r="L250" i="1"/>
  <c r="M250" i="1" s="1"/>
  <c r="L249" i="1"/>
  <c r="M249" i="1" s="1"/>
  <c r="L248" i="1"/>
  <c r="M248" i="1" s="1"/>
  <c r="L247" i="1"/>
  <c r="M247" i="1" s="1"/>
  <c r="L246" i="1"/>
  <c r="M246" i="1" s="1"/>
  <c r="L245" i="1"/>
  <c r="M245" i="1" s="1"/>
  <c r="L244" i="1"/>
  <c r="M244" i="1" s="1"/>
  <c r="L243" i="1"/>
  <c r="M243" i="1" s="1"/>
  <c r="L242" i="1"/>
  <c r="M242" i="1" s="1"/>
  <c r="L241" i="1"/>
  <c r="M241" i="1" s="1"/>
  <c r="L240" i="1"/>
  <c r="M240" i="1" s="1"/>
  <c r="L239" i="1"/>
  <c r="M239" i="1" s="1"/>
  <c r="L238" i="1"/>
  <c r="M238" i="1" s="1"/>
  <c r="L237" i="1"/>
  <c r="M237" i="1" s="1"/>
  <c r="L236" i="1"/>
  <c r="M236" i="1" s="1"/>
  <c r="L235" i="1"/>
  <c r="M235" i="1" s="1"/>
  <c r="L234" i="1"/>
  <c r="M234" i="1" s="1"/>
  <c r="L233" i="1"/>
  <c r="M233" i="1" s="1"/>
  <c r="L232" i="1"/>
  <c r="M232" i="1" s="1"/>
  <c r="L231" i="1"/>
  <c r="M231" i="1" s="1"/>
  <c r="L230" i="1"/>
  <c r="M230" i="1" s="1"/>
  <c r="L229" i="1"/>
  <c r="M229" i="1" s="1"/>
  <c r="L228" i="1"/>
  <c r="M228" i="1" s="1"/>
  <c r="L227" i="1"/>
  <c r="M227" i="1" s="1"/>
  <c r="L226" i="1"/>
  <c r="M226" i="1" s="1"/>
  <c r="L225" i="1"/>
  <c r="M225" i="1" s="1"/>
  <c r="L224" i="1"/>
  <c r="M224" i="1" s="1"/>
  <c r="L223" i="1"/>
  <c r="M223" i="1" s="1"/>
  <c r="L222" i="1"/>
  <c r="M222" i="1" s="1"/>
  <c r="L221" i="1"/>
  <c r="M221" i="1" s="1"/>
  <c r="L220" i="1"/>
  <c r="M220" i="1" s="1"/>
  <c r="L219" i="1"/>
  <c r="M219" i="1" s="1"/>
  <c r="L218" i="1"/>
  <c r="M218" i="1" s="1"/>
  <c r="L217" i="1"/>
  <c r="M217" i="1" s="1"/>
  <c r="L216" i="1"/>
  <c r="M216" i="1" s="1"/>
  <c r="L215" i="1"/>
  <c r="M215" i="1" s="1"/>
  <c r="L214" i="1"/>
  <c r="M214" i="1" s="1"/>
  <c r="L213" i="1"/>
  <c r="M213" i="1" s="1"/>
  <c r="L212" i="1"/>
  <c r="M212" i="1" s="1"/>
  <c r="L211" i="1"/>
  <c r="M211" i="1" s="1"/>
  <c r="L210" i="1"/>
  <c r="M210" i="1" s="1"/>
  <c r="L209" i="1"/>
  <c r="M209" i="1" s="1"/>
  <c r="L208" i="1"/>
  <c r="M208" i="1" s="1"/>
  <c r="L207" i="1"/>
  <c r="M207" i="1" s="1"/>
  <c r="L206" i="1"/>
  <c r="M206" i="1" s="1"/>
  <c r="L205" i="1"/>
  <c r="M205" i="1" s="1"/>
  <c r="L204" i="1"/>
  <c r="M204" i="1" s="1"/>
  <c r="L203" i="1"/>
  <c r="M203" i="1" s="1"/>
  <c r="L202" i="1"/>
  <c r="M202" i="1" s="1"/>
  <c r="L201" i="1"/>
  <c r="M201" i="1" s="1"/>
  <c r="L200" i="1"/>
  <c r="M200" i="1" s="1"/>
  <c r="L199" i="1"/>
  <c r="M199" i="1" s="1"/>
  <c r="L198" i="1"/>
  <c r="M198" i="1" s="1"/>
  <c r="L197" i="1"/>
  <c r="M197" i="1" s="1"/>
  <c r="L196" i="1"/>
  <c r="M196" i="1" s="1"/>
  <c r="L195" i="1"/>
  <c r="M195" i="1" s="1"/>
  <c r="L194" i="1"/>
  <c r="M194" i="1" s="1"/>
  <c r="L193" i="1"/>
  <c r="M193" i="1" s="1"/>
  <c r="L192" i="1"/>
  <c r="M192" i="1" s="1"/>
  <c r="L191" i="1"/>
  <c r="M191" i="1" s="1"/>
  <c r="L190" i="1"/>
  <c r="M190" i="1" s="1"/>
  <c r="L189" i="1"/>
  <c r="M189" i="1" s="1"/>
  <c r="L188" i="1"/>
  <c r="M188" i="1" s="1"/>
  <c r="L187" i="1"/>
  <c r="M187" i="1" s="1"/>
  <c r="L186" i="1"/>
  <c r="M186" i="1" s="1"/>
  <c r="L185" i="1"/>
  <c r="M185" i="1" s="1"/>
  <c r="L184" i="1"/>
  <c r="M184" i="1" s="1"/>
  <c r="L183" i="1"/>
  <c r="M183" i="1" s="1"/>
  <c r="L182" i="1"/>
  <c r="M182" i="1" s="1"/>
  <c r="L181" i="1"/>
  <c r="M181" i="1" s="1"/>
  <c r="L180" i="1"/>
  <c r="M180" i="1" s="1"/>
  <c r="L179" i="1"/>
  <c r="M179" i="1" s="1"/>
  <c r="L178" i="1"/>
  <c r="M178" i="1" s="1"/>
  <c r="L177" i="1"/>
  <c r="M177" i="1" s="1"/>
  <c r="L176" i="1"/>
  <c r="M176" i="1" s="1"/>
  <c r="L175" i="1"/>
  <c r="M175" i="1" s="1"/>
  <c r="L174" i="1"/>
  <c r="M174" i="1" s="1"/>
  <c r="L173" i="1"/>
  <c r="M173" i="1" s="1"/>
  <c r="L172" i="1"/>
  <c r="M172" i="1" s="1"/>
  <c r="L171" i="1"/>
  <c r="M171" i="1" s="1"/>
  <c r="L170" i="1"/>
  <c r="M170" i="1" s="1"/>
  <c r="L169" i="1"/>
  <c r="M169" i="1" s="1"/>
  <c r="L168" i="1"/>
  <c r="M168" i="1" s="1"/>
  <c r="L167" i="1"/>
  <c r="M167" i="1" s="1"/>
  <c r="L166" i="1"/>
  <c r="M166" i="1" s="1"/>
  <c r="L165" i="1"/>
  <c r="M165" i="1" s="1"/>
  <c r="L164" i="1"/>
  <c r="M164" i="1" s="1"/>
  <c r="L163" i="1"/>
  <c r="M163" i="1" s="1"/>
  <c r="L162" i="1"/>
  <c r="M162" i="1" s="1"/>
  <c r="L161" i="1"/>
  <c r="M161" i="1" s="1"/>
  <c r="L160" i="1"/>
  <c r="M160" i="1" s="1"/>
  <c r="L159" i="1"/>
  <c r="M159" i="1" s="1"/>
  <c r="L158" i="1"/>
  <c r="M158" i="1" s="1"/>
  <c r="L157" i="1"/>
  <c r="M157" i="1" s="1"/>
  <c r="L156" i="1"/>
  <c r="M156" i="1" s="1"/>
  <c r="L155" i="1"/>
  <c r="M155" i="1" s="1"/>
  <c r="L154" i="1"/>
  <c r="M154" i="1" s="1"/>
  <c r="L153" i="1"/>
  <c r="M153" i="1" s="1"/>
  <c r="L152" i="1"/>
  <c r="M152" i="1" s="1"/>
  <c r="L151" i="1"/>
  <c r="M151" i="1" s="1"/>
  <c r="L150" i="1"/>
  <c r="M150" i="1" s="1"/>
  <c r="L149" i="1"/>
  <c r="M149" i="1" s="1"/>
  <c r="L148" i="1"/>
  <c r="M148" i="1" s="1"/>
  <c r="L147" i="1"/>
  <c r="M147" i="1" s="1"/>
  <c r="L146" i="1"/>
  <c r="M146" i="1" s="1"/>
  <c r="L145" i="1"/>
  <c r="M145" i="1" s="1"/>
  <c r="L144" i="1"/>
  <c r="M144" i="1" s="1"/>
  <c r="L143" i="1"/>
  <c r="M143" i="1" s="1"/>
  <c r="L142" i="1"/>
  <c r="M142" i="1" s="1"/>
  <c r="L141" i="1"/>
  <c r="M141" i="1" s="1"/>
  <c r="L140" i="1"/>
  <c r="M140" i="1" s="1"/>
  <c r="L139" i="1"/>
  <c r="M139" i="1" s="1"/>
  <c r="L138" i="1"/>
  <c r="M138" i="1" s="1"/>
  <c r="L137" i="1"/>
  <c r="M137" i="1" s="1"/>
  <c r="L136" i="1"/>
  <c r="M136" i="1" s="1"/>
  <c r="L135" i="1"/>
  <c r="M135" i="1" s="1"/>
  <c r="L134" i="1"/>
  <c r="M134" i="1" s="1"/>
  <c r="L133" i="1"/>
  <c r="M133" i="1" s="1"/>
  <c r="L132" i="1"/>
  <c r="M132" i="1" s="1"/>
  <c r="L131" i="1"/>
  <c r="M131" i="1" s="1"/>
  <c r="L130" i="1"/>
  <c r="M130" i="1" s="1"/>
  <c r="L129" i="1"/>
  <c r="M129" i="1" s="1"/>
  <c r="L128" i="1"/>
  <c r="M128" i="1" s="1"/>
  <c r="L127" i="1"/>
  <c r="M127" i="1" s="1"/>
  <c r="L126" i="1"/>
  <c r="M126" i="1" s="1"/>
  <c r="L125" i="1"/>
  <c r="M125" i="1" s="1"/>
  <c r="L124" i="1"/>
  <c r="M124" i="1" s="1"/>
  <c r="L123" i="1"/>
  <c r="M123" i="1" s="1"/>
  <c r="L122" i="1"/>
  <c r="M122" i="1" s="1"/>
  <c r="L121" i="1"/>
  <c r="M121" i="1" s="1"/>
  <c r="L120" i="1"/>
  <c r="M120" i="1" s="1"/>
  <c r="L119" i="1"/>
  <c r="M119" i="1" s="1"/>
  <c r="L118" i="1"/>
  <c r="M118" i="1" s="1"/>
  <c r="L117" i="1"/>
  <c r="M117" i="1" s="1"/>
  <c r="L116" i="1"/>
  <c r="M116" i="1" s="1"/>
  <c r="L115" i="1"/>
  <c r="M115" i="1" s="1"/>
  <c r="L114" i="1"/>
  <c r="M114" i="1" s="1"/>
  <c r="L113" i="1"/>
  <c r="M113" i="1" s="1"/>
  <c r="L112" i="1"/>
  <c r="M112" i="1" s="1"/>
  <c r="L111" i="1"/>
  <c r="M111" i="1" s="1"/>
  <c r="L110" i="1"/>
  <c r="M110" i="1" s="1"/>
  <c r="L109" i="1"/>
  <c r="M109" i="1" s="1"/>
  <c r="L108" i="1"/>
  <c r="M108" i="1" s="1"/>
  <c r="L107" i="1"/>
  <c r="M107" i="1" s="1"/>
  <c r="L106" i="1"/>
  <c r="M106" i="1" s="1"/>
  <c r="L105" i="1"/>
  <c r="M105" i="1" s="1"/>
  <c r="L104" i="1"/>
  <c r="M104" i="1" s="1"/>
  <c r="L103" i="1"/>
  <c r="M103" i="1" s="1"/>
  <c r="L102" i="1"/>
  <c r="M102" i="1" s="1"/>
  <c r="L101" i="1"/>
  <c r="M101" i="1" s="1"/>
  <c r="L100" i="1"/>
  <c r="M100" i="1" s="1"/>
  <c r="L99" i="1"/>
  <c r="M99" i="1" s="1"/>
  <c r="L98" i="1"/>
  <c r="M98" i="1" s="1"/>
  <c r="L97" i="1"/>
  <c r="M97" i="1" s="1"/>
  <c r="L96" i="1"/>
  <c r="M96" i="1" s="1"/>
  <c r="L95" i="1"/>
  <c r="M95" i="1" s="1"/>
  <c r="L94" i="1"/>
  <c r="M94" i="1" s="1"/>
  <c r="L93" i="1"/>
  <c r="M93" i="1" s="1"/>
  <c r="L92" i="1"/>
  <c r="M92" i="1" s="1"/>
  <c r="L91" i="1"/>
  <c r="M91" i="1" s="1"/>
  <c r="L90" i="1"/>
  <c r="M90" i="1" s="1"/>
  <c r="L89" i="1"/>
  <c r="M89" i="1" s="1"/>
  <c r="L88" i="1"/>
  <c r="M88" i="1" s="1"/>
  <c r="L87" i="1"/>
  <c r="M87" i="1" s="1"/>
  <c r="L86" i="1"/>
  <c r="M86" i="1" s="1"/>
  <c r="L85" i="1"/>
  <c r="M85" i="1" s="1"/>
  <c r="L84" i="1"/>
  <c r="M84" i="1" s="1"/>
  <c r="L83" i="1"/>
  <c r="M83" i="1" s="1"/>
  <c r="L82" i="1"/>
  <c r="M82" i="1" s="1"/>
  <c r="L81" i="1"/>
  <c r="M81" i="1" s="1"/>
  <c r="L80" i="1"/>
  <c r="M80" i="1" s="1"/>
  <c r="L79" i="1"/>
  <c r="M79" i="1" s="1"/>
  <c r="L78" i="1"/>
  <c r="M78" i="1" s="1"/>
  <c r="L77" i="1"/>
  <c r="M77" i="1" s="1"/>
  <c r="L76" i="1"/>
  <c r="M76" i="1" s="1"/>
  <c r="L75" i="1"/>
  <c r="M75" i="1" s="1"/>
  <c r="L74" i="1"/>
  <c r="M74" i="1" s="1"/>
  <c r="L73" i="1"/>
  <c r="M73" i="1" s="1"/>
  <c r="L72" i="1"/>
  <c r="M72" i="1" s="1"/>
  <c r="L71" i="1"/>
  <c r="M71" i="1" s="1"/>
  <c r="L70" i="1"/>
  <c r="M70" i="1" s="1"/>
  <c r="L69" i="1"/>
  <c r="M69" i="1" s="1"/>
  <c r="L68" i="1"/>
  <c r="M68" i="1" s="1"/>
  <c r="L67" i="1"/>
  <c r="M67" i="1" s="1"/>
  <c r="L66" i="1"/>
  <c r="M66" i="1" s="1"/>
  <c r="L65" i="1"/>
  <c r="M65" i="1" s="1"/>
  <c r="L64" i="1"/>
  <c r="M64" i="1" s="1"/>
  <c r="L63" i="1"/>
  <c r="M63" i="1" s="1"/>
  <c r="L62" i="1"/>
  <c r="M62" i="1" s="1"/>
  <c r="L61" i="1"/>
  <c r="M61" i="1" s="1"/>
  <c r="L60" i="1"/>
  <c r="M60" i="1" s="1"/>
  <c r="L59" i="1"/>
  <c r="M59" i="1" s="1"/>
  <c r="L58" i="1"/>
  <c r="M58" i="1" s="1"/>
  <c r="L57" i="1"/>
  <c r="M57" i="1" s="1"/>
  <c r="L56" i="1"/>
  <c r="M56" i="1" s="1"/>
  <c r="L55" i="1"/>
  <c r="M55" i="1" s="1"/>
  <c r="L54" i="1"/>
  <c r="M54" i="1" s="1"/>
  <c r="L53" i="1"/>
  <c r="M53" i="1" s="1"/>
  <c r="L52" i="1"/>
  <c r="M52" i="1" s="1"/>
  <c r="L51" i="1"/>
  <c r="M51" i="1" s="1"/>
  <c r="L50" i="1"/>
  <c r="M50" i="1" s="1"/>
  <c r="L49" i="1"/>
  <c r="M49" i="1" s="1"/>
  <c r="L48" i="1"/>
  <c r="M48" i="1" s="1"/>
  <c r="L47" i="1"/>
  <c r="M47" i="1" s="1"/>
  <c r="L46" i="1"/>
  <c r="M46" i="1" s="1"/>
  <c r="L45" i="1"/>
  <c r="M45" i="1" s="1"/>
  <c r="L44" i="1"/>
  <c r="M44" i="1" s="1"/>
  <c r="L43" i="1"/>
  <c r="M43" i="1" s="1"/>
  <c r="L42" i="1"/>
  <c r="M42" i="1" s="1"/>
  <c r="L41" i="1"/>
  <c r="M41" i="1" s="1"/>
  <c r="L40" i="1"/>
  <c r="M40" i="1" s="1"/>
  <c r="L39" i="1"/>
  <c r="M39" i="1" s="1"/>
  <c r="L38" i="1"/>
  <c r="M38" i="1" s="1"/>
  <c r="L37" i="1"/>
  <c r="M37" i="1" s="1"/>
  <c r="L36" i="1"/>
  <c r="M36" i="1" s="1"/>
  <c r="L35" i="1"/>
  <c r="M35" i="1" s="1"/>
  <c r="L34" i="1"/>
  <c r="M34" i="1" s="1"/>
  <c r="L33" i="1"/>
  <c r="M33" i="1" s="1"/>
  <c r="L32" i="1"/>
  <c r="M32" i="1" s="1"/>
  <c r="L31" i="1"/>
  <c r="M31" i="1" s="1"/>
  <c r="L30" i="1"/>
  <c r="M30" i="1" s="1"/>
  <c r="L29" i="1"/>
  <c r="M29" i="1" s="1"/>
  <c r="L28" i="1"/>
  <c r="M28" i="1" s="1"/>
  <c r="L27" i="1"/>
  <c r="M27" i="1" s="1"/>
  <c r="L26" i="1"/>
  <c r="M26" i="1" s="1"/>
  <c r="L25" i="1"/>
  <c r="M25" i="1" s="1"/>
  <c r="L24" i="1"/>
  <c r="M24" i="1" s="1"/>
  <c r="L23" i="1"/>
  <c r="M23" i="1" s="1"/>
  <c r="L22" i="1"/>
  <c r="M22" i="1" s="1"/>
  <c r="L21" i="1"/>
  <c r="M21" i="1" s="1"/>
  <c r="L20" i="1"/>
  <c r="M20" i="1" s="1"/>
  <c r="L19" i="1"/>
  <c r="M19" i="1" s="1"/>
  <c r="L18" i="1"/>
  <c r="M18" i="1" s="1"/>
  <c r="L17" i="1"/>
  <c r="M17" i="1" s="1"/>
  <c r="L16" i="1"/>
  <c r="M16" i="1" s="1"/>
  <c r="L15" i="1"/>
  <c r="M15" i="1" s="1"/>
  <c r="L14" i="1"/>
  <c r="M14" i="1" s="1"/>
  <c r="L13" i="1"/>
  <c r="M13" i="1" s="1"/>
  <c r="L12" i="1"/>
  <c r="M12" i="1" s="1"/>
  <c r="L11" i="1"/>
  <c r="M11" i="1" s="1"/>
  <c r="L10" i="1"/>
  <c r="M10" i="1" s="1"/>
  <c r="L9" i="1"/>
  <c r="M9" i="1" s="1"/>
  <c r="L8" i="1"/>
  <c r="M8" i="1" s="1"/>
  <c r="L7" i="1"/>
  <c r="M7" i="1" s="1"/>
  <c r="L6" i="1"/>
  <c r="M6" i="1" s="1"/>
  <c r="L5" i="1"/>
  <c r="M5" i="1" s="1"/>
  <c r="L4" i="1"/>
  <c r="M4" i="1" s="1"/>
  <c r="L3" i="1"/>
  <c r="M3" i="1" s="1"/>
  <c r="C5" i="18" l="1"/>
  <c r="N9" i="15"/>
  <c r="D19" i="17"/>
  <c r="O9" i="15"/>
  <c r="P9" i="15"/>
  <c r="P24" i="1"/>
  <c r="P14" i="1"/>
  <c r="P18" i="1"/>
  <c r="P22" i="1"/>
  <c r="P21" i="1"/>
  <c r="P9" i="1"/>
  <c r="P11" i="1"/>
  <c r="P20" i="1"/>
  <c r="P13" i="1"/>
  <c r="P16" i="1"/>
  <c r="P7" i="1"/>
  <c r="P10" i="1"/>
  <c r="P17" i="1"/>
  <c r="P12" i="1"/>
  <c r="P19" i="1"/>
  <c r="P8" i="1"/>
  <c r="P23" i="1"/>
  <c r="P15" i="1"/>
  <c r="D9" i="19"/>
  <c r="E9" i="19" s="1"/>
  <c r="D10" i="19"/>
  <c r="E10" i="19" s="1"/>
  <c r="D11" i="19"/>
  <c r="E11" i="19" s="1"/>
  <c r="D12" i="19"/>
  <c r="E12" i="19" s="1"/>
  <c r="E13" i="19"/>
  <c r="D19" i="18" l="1"/>
  <c r="O13" i="15"/>
  <c r="O14" i="15"/>
  <c r="O15" i="15"/>
  <c r="N14" i="15"/>
  <c r="N13" i="15"/>
  <c r="N15" i="15"/>
  <c r="N18" i="15" s="1"/>
  <c r="P15" i="15"/>
  <c r="P13" i="15"/>
  <c r="P14" i="15"/>
  <c r="D15" i="14"/>
  <c r="E15" i="14" s="1"/>
  <c r="D15" i="19"/>
  <c r="E15" i="19" s="1"/>
  <c r="E8" i="19"/>
  <c r="D15" i="18" l="1"/>
  <c r="E15" i="18" s="1"/>
  <c r="D15" i="17"/>
  <c r="E15" i="17" s="1"/>
  <c r="O18" i="15"/>
  <c r="P18" i="15"/>
</calcChain>
</file>

<file path=xl/sharedStrings.xml><?xml version="1.0" encoding="utf-8"?>
<sst xmlns="http://schemas.openxmlformats.org/spreadsheetml/2006/main" count="4826" uniqueCount="1065">
  <si>
    <t>Equipos / Maquinas / Articulos 
Describir el equipo que consume energia</t>
  </si>
  <si>
    <t>Responsable</t>
  </si>
  <si>
    <t>Sub Area</t>
  </si>
  <si>
    <t>Cantidad de equipos</t>
  </si>
  <si>
    <t>Potencia nominal  de Consumo del Equipo (Watts)</t>
  </si>
  <si>
    <t>Consumo base de energía mensual
(KW)</t>
  </si>
  <si>
    <t>Utilización de los equipos
(Horas)</t>
  </si>
  <si>
    <t>Utilización de los equipo
(Dias al mes)</t>
  </si>
  <si>
    <t>Area / Edificio</t>
  </si>
  <si>
    <t>Etiquetas de fila</t>
  </si>
  <si>
    <t>Total general</t>
  </si>
  <si>
    <t>Matriz de Energía</t>
  </si>
  <si>
    <t>CLIMATIZACIÓN</t>
  </si>
  <si>
    <t>Modelo</t>
  </si>
  <si>
    <t>Horas de uso al mes</t>
  </si>
  <si>
    <t>No.</t>
  </si>
  <si>
    <t>Suma de Consumo base de energía mensual
(KW)</t>
  </si>
  <si>
    <t>Uso de la Energía
(Categoría)</t>
  </si>
  <si>
    <t>Climatización</t>
  </si>
  <si>
    <t>Iluminación</t>
  </si>
  <si>
    <t>Equipo de TICS</t>
  </si>
  <si>
    <t>Servicios Generales</t>
  </si>
  <si>
    <t>Electrodomesticos</t>
  </si>
  <si>
    <t>kW</t>
  </si>
  <si>
    <t>alumnos</t>
  </si>
  <si>
    <t>Consumo promedio por alumno mensual</t>
  </si>
  <si>
    <t>Consumo per capita de matrícula</t>
  </si>
  <si>
    <t>Año</t>
  </si>
  <si>
    <t>Consumo promedio por alumno mensual KWh</t>
  </si>
  <si>
    <t>TIC´S</t>
  </si>
  <si>
    <t>ILUMINACIÓN</t>
  </si>
  <si>
    <t>IMPRESORA EPSON</t>
  </si>
  <si>
    <t>AIRE ACONDICIONADO LG</t>
  </si>
  <si>
    <t xml:space="preserve">SERVICIOS EN GENERAL </t>
  </si>
  <si>
    <t>CAFETERIA</t>
  </si>
  <si>
    <t>Suma de potencia nominal mensual promediada 2024 (kw)</t>
  </si>
  <si>
    <t>Consumo mensual promediado 2024 (kw)</t>
  </si>
  <si>
    <t>Línea de Base Energética 2024 (kW)</t>
  </si>
  <si>
    <t>Matricula promedio 2024</t>
  </si>
  <si>
    <t>Distribución por categoría</t>
  </si>
  <si>
    <t>D</t>
  </si>
  <si>
    <t>Categoria</t>
  </si>
  <si>
    <t>Consumo de energía CFE</t>
  </si>
  <si>
    <t>Tarifa: GDMTH</t>
  </si>
  <si>
    <t>Mes</t>
  </si>
  <si>
    <t>2020</t>
  </si>
  <si>
    <t>2021</t>
  </si>
  <si>
    <t>2022</t>
  </si>
  <si>
    <t>2023</t>
  </si>
  <si>
    <t>2024</t>
  </si>
  <si>
    <t>Concentrado
Consumo per capita</t>
  </si>
  <si>
    <t>ENERO</t>
  </si>
  <si>
    <t>FEBRERO</t>
  </si>
  <si>
    <t>MARZO</t>
  </si>
  <si>
    <t>ABRIL</t>
  </si>
  <si>
    <t>MAYO</t>
  </si>
  <si>
    <t>JUNIO</t>
  </si>
  <si>
    <t>Promedio población anual</t>
  </si>
  <si>
    <t>JULIO</t>
  </si>
  <si>
    <t>AGOSTO</t>
  </si>
  <si>
    <t>SEPTIEMBRE</t>
  </si>
  <si>
    <t>Consumo per cápita anual</t>
  </si>
  <si>
    <t>OCTUBRE</t>
  </si>
  <si>
    <t>NOVIEMBRE</t>
  </si>
  <si>
    <t>DICIEMBRE</t>
  </si>
  <si>
    <t>Consumo per capita febrero junio</t>
  </si>
  <si>
    <t>Consumo per capita agosto diciembre</t>
  </si>
  <si>
    <t>PROMEDIO</t>
  </si>
  <si>
    <t>Población Febrero - Junio</t>
  </si>
  <si>
    <t>Población Agosto - Diciembre</t>
  </si>
  <si>
    <t>Suma de potencia nominal mensual promediada 2023 (kw)</t>
  </si>
  <si>
    <t>Matricula promedio 2023</t>
  </si>
  <si>
    <t>Matricula promedio 2022</t>
  </si>
  <si>
    <t>Matricula promedio 2021</t>
  </si>
  <si>
    <t>Suma de potencia nominal mensual promediada 2022 (kw)</t>
  </si>
  <si>
    <t>Suma de potencia nominal mensual promediada 2021 (kw)</t>
  </si>
  <si>
    <t>((CONSUMO PERCAPITA ANUAL DEL AÑO N/ CONSUMO PERCÁPITA ANUAL DEL AÑO N-1)-1)*100</t>
  </si>
  <si>
    <t>TASA DE VARIACIÓN DE CONSUMO PERCÁPITA</t>
  </si>
  <si>
    <t>ACCESO AL ITSSAT</t>
  </si>
  <si>
    <t>ESPACIOS DEPORTIVOS (TODAS LAS CANCHAS)</t>
  </si>
  <si>
    <t>AREAS VERDES</t>
  </si>
  <si>
    <t>AULAS EDIFICIO A</t>
  </si>
  <si>
    <t>CASETA</t>
  </si>
  <si>
    <t>POLICIA</t>
  </si>
  <si>
    <t xml:space="preserve">POLICIA </t>
  </si>
  <si>
    <t>GABINETE DE 3X39</t>
  </si>
  <si>
    <t>CAMARAS</t>
  </si>
  <si>
    <t>ILUMINACION LINEAL</t>
  </si>
  <si>
    <t>CONTACTOS</t>
  </si>
  <si>
    <t>SEGURIDAD</t>
  </si>
  <si>
    <t>BOMBILLA 25W</t>
  </si>
  <si>
    <t>CANCHA DE FUTBOL</t>
  </si>
  <si>
    <t>BOMILLA LED 25W</t>
  </si>
  <si>
    <t>CANCHA DE BASQUETBALL</t>
  </si>
  <si>
    <t>PATIO</t>
  </si>
  <si>
    <t>LAMPARA LED PLANA 45 W</t>
  </si>
  <si>
    <t>SALON A1</t>
  </si>
  <si>
    <t>SALON A2</t>
  </si>
  <si>
    <t>SALON A3</t>
  </si>
  <si>
    <t>AIRE ACONDICIONADO MIRAGE, BLANCO 12,000 BTU</t>
  </si>
  <si>
    <t>ELF121D</t>
  </si>
  <si>
    <t>CONTROLES VENTILADOR</t>
  </si>
  <si>
    <t>LAMPARA LED</t>
  </si>
  <si>
    <t>PIZARON ELECRICO MARCA BOSTLIGHT</t>
  </si>
  <si>
    <t xml:space="preserve">PROYECTOR EPSON, NEGRO </t>
  </si>
  <si>
    <t xml:space="preserve">SWICH PARA VENTILADOR </t>
  </si>
  <si>
    <t xml:space="preserve">MINI SPLIT MIRAGE </t>
  </si>
  <si>
    <t>ELF120H</t>
  </si>
  <si>
    <t xml:space="preserve">LUMINARIA LINEAL </t>
  </si>
  <si>
    <t>SALON A5</t>
  </si>
  <si>
    <t>CAÑON EPSON</t>
  </si>
  <si>
    <t>SALON A6</t>
  </si>
  <si>
    <t>MINI SPLIT AUW</t>
  </si>
  <si>
    <t>UAWC-12-DN3C2</t>
  </si>
  <si>
    <t>SALON A7</t>
  </si>
  <si>
    <t xml:space="preserve">CPU </t>
  </si>
  <si>
    <t>VENTILADOR</t>
  </si>
  <si>
    <t xml:space="preserve">SALON A7 </t>
  </si>
  <si>
    <t>SALON A8</t>
  </si>
  <si>
    <t xml:space="preserve">AIRE ACONDICIONADO </t>
  </si>
  <si>
    <t>AIRE ACONDICIONADO UA  UNITED APPLIANCE, 12000, SERIE WC12DNI01322000029</t>
  </si>
  <si>
    <t>SALON A9</t>
  </si>
  <si>
    <t>AIRE ACONDICIONADO SAMSUMG, BLANCO 17000 BTU SERIE AR18JCFSMWKN</t>
  </si>
  <si>
    <t xml:space="preserve">SWIXH PAR AVENTILADOR </t>
  </si>
  <si>
    <t xml:space="preserve">SWICH </t>
  </si>
  <si>
    <t xml:space="preserve">SALON A10 </t>
  </si>
  <si>
    <t>AIRE ACONDICIONADO MARCA SAMSUNG 17000 BTU SERIE ODKSPAKG200105Y</t>
  </si>
  <si>
    <t>AR18JCFSMWKN</t>
  </si>
  <si>
    <t>PROYECTOR BENQ, BLANCO, SERIE PDB2J0314000</t>
  </si>
  <si>
    <t>MSSSO</t>
  </si>
  <si>
    <t xml:space="preserve">AULA VIRTUAL DE INFORMATICA </t>
  </si>
  <si>
    <t>PROYECTOR BENQ, BLANCO</t>
  </si>
  <si>
    <t xml:space="preserve">AIRE ACONDICIONADO LG DE VENTANA </t>
  </si>
  <si>
    <t>S2425Ht</t>
  </si>
  <si>
    <t>COMPUTADOR DELL BLANCO</t>
  </si>
  <si>
    <t>ROUTER TP-LINK NEGRO</t>
  </si>
  <si>
    <t>VSAFE-BLANCO</t>
  </si>
  <si>
    <t>GABINETE DE 2X39</t>
  </si>
  <si>
    <t xml:space="preserve">DIVISION DE INFORMATICA </t>
  </si>
  <si>
    <t>MARCOS CAGAL ORTIZ</t>
  </si>
  <si>
    <t>MICRONDAS GRIS, MARCA FRIDIDAIRE</t>
  </si>
  <si>
    <t xml:space="preserve">CAFETERA NEGRA </t>
  </si>
  <si>
    <t>T-FAL</t>
  </si>
  <si>
    <t>IMPRESORA NEGRA</t>
  </si>
  <si>
    <t>BROTHER-DSP-T710W</t>
  </si>
  <si>
    <t>GABINETE 3X39</t>
  </si>
  <si>
    <t>MINI SPLIT BLANCO 1200 BTU</t>
  </si>
  <si>
    <t xml:space="preserve">MINI SPLIT LG BLANCO 12000 BTU </t>
  </si>
  <si>
    <t xml:space="preserve">ALMACEN BODEGA </t>
  </si>
  <si>
    <t>BOMBILLA 35W</t>
  </si>
  <si>
    <t>AREA DE TITULACION</t>
  </si>
  <si>
    <t>PANTALLA ELECTRICA 1.78X1.78 P/PROYECTAR</t>
  </si>
  <si>
    <t>AIREACONDICIONADO LG DE VENTANA 24000 BTU</t>
  </si>
  <si>
    <t>VIDEO PROYECTOR S8+ DE 2500 LUMENES RESOLUCION SVGA 800X600 PIXELES ,USB, CONTROL REMOTO</t>
  </si>
  <si>
    <t>GABINETE DE 3X23 SIN BALASTRO</t>
  </si>
  <si>
    <t>GABINETE DE 3X16 CON BALASTRO</t>
  </si>
  <si>
    <t xml:space="preserve">LABORATORIO DE CIENCIAS BASICAS </t>
  </si>
  <si>
    <t>MINI SPLIT MIRAGE BLANCO 18000 BTU</t>
  </si>
  <si>
    <t>GABINETE 4X20</t>
  </si>
  <si>
    <t>LABORATORIO DE QUIMICA</t>
  </si>
  <si>
    <t>bombilla de 23w</t>
  </si>
  <si>
    <t>REFRIGERADOR SILVER DAEWOOE</t>
  </si>
  <si>
    <t>ESTUFA DE CULTIVO ECOSHEL BLANCO CON VERDE</t>
  </si>
  <si>
    <t xml:space="preserve">HORNO LINDBERHDER </t>
  </si>
  <si>
    <t>AUTO CLAVE CENIZADOR COLOR GRIS</t>
  </si>
  <si>
    <t>CENTRIFUGA ELECTGRICA MARCA SOLBAT RPM 1200</t>
  </si>
  <si>
    <t>GABINETE 2X39W CON BALASTRO</t>
  </si>
  <si>
    <t>FOCO ESPIRAL DE 45W</t>
  </si>
  <si>
    <t>BOMBILLA DE 23 W</t>
  </si>
  <si>
    <t xml:space="preserve">LABORATORIO DE QUIMICA </t>
  </si>
  <si>
    <t>MINISPLIT AIRE ACONDICIONADO MIRAGE 18000 BTU</t>
  </si>
  <si>
    <t>EQUIPO DE LABORATORIO</t>
  </si>
  <si>
    <t xml:space="preserve">LABORATORIO DE COMPUTO INFORMATICA </t>
  </si>
  <si>
    <t>EQUIPO DE AIREA CONDICIONADO MINI SPLIT PISO-TECHO DE 36,000 BTUS MARCA ZMARTECH 220V DOS FASES R-410</t>
  </si>
  <si>
    <t>REGULADOR DE VOLTAJE MARCA COMPLET MODELO RPLUS1300 NEGRO DE 8 CONTACTOS</t>
  </si>
  <si>
    <t>PROYECTOR DE VIDEO BLANCO</t>
  </si>
  <si>
    <t>PROYECTOR DE VIDEO NEGRO LG NO DE MODELO BS254-D</t>
  </si>
  <si>
    <t>ACONDICIONADOR ELECTRONICO DE LINEA VOGAR MODELO LAN-330</t>
  </si>
  <si>
    <t>CONCENTRADOR  DE 24 PUERTOS</t>
  </si>
  <si>
    <t>AIRE ACONDICIONADO BLANCO MARCA MIRAGE</t>
  </si>
  <si>
    <t>REGULADOR DE VOLTAJE DE 1200W</t>
  </si>
  <si>
    <t>PANTALLA ELECTRICA 1.78 X 1.78 P/PROYECTAR</t>
  </si>
  <si>
    <t>SWITCH  24 PUERTOS, BASELINE SLIM, 3C16471B</t>
  </si>
  <si>
    <t>REGULADOR PLASTICO 8 CONTACTOS</t>
  </si>
  <si>
    <t>REGULADOR PLASTICO 4 CONTACTOS</t>
  </si>
  <si>
    <t>REGULADOR METALICO 4 CONTACTOS</t>
  </si>
  <si>
    <t>GABINETE DE 3X16W SIN BALASTRO</t>
  </si>
  <si>
    <t>GABINETE DE 3X23W SIN BALASTRO</t>
  </si>
  <si>
    <t>TP-LINK JETSTREAM T2600G-52TS</t>
  </si>
  <si>
    <t>PROYECTOR NEGRO</t>
  </si>
  <si>
    <t xml:space="preserve">CUBICULO PARA DOCENTES </t>
  </si>
  <si>
    <t>TONATTIUH SOSME SANCHEZ</t>
  </si>
  <si>
    <t>MINI SPLIT MIRAGE 12000</t>
  </si>
  <si>
    <t xml:space="preserve">COMPUTADORA, MONITOR DELL NEGRO, </t>
  </si>
  <si>
    <t>DEPARTAMENTO DE TIC'S</t>
  </si>
  <si>
    <t>RUBEN OMAR MIXTEGA PONCE</t>
  </si>
  <si>
    <t>MINI SPLIT TCL 12000 BTU</t>
  </si>
  <si>
    <t>GABINETE 2X20</t>
  </si>
  <si>
    <t>GABINETE 1X40</t>
  </si>
  <si>
    <t>LUCES DE PANEL LED</t>
  </si>
  <si>
    <t>BAÑOS P/ALTA,BAJA MUJERES</t>
  </si>
  <si>
    <t>BAÑOS P/ALTA,BAJA HOMBRES</t>
  </si>
  <si>
    <t>PANTALLAS PLASMA NEGRA MARCA ATVIO</t>
  </si>
  <si>
    <t>GABINETE 2X39W</t>
  </si>
  <si>
    <t>REGULADOR, MARCA KOBLENZ, MODELO RS-1000-1, SERIE 0811100880, COLOR ARENA</t>
  </si>
  <si>
    <t>AIRE ACONDICIONADO FRIKO BLANCO</t>
  </si>
  <si>
    <t>REGULADOR SOLA BASIC, MODELO DN-21-132 PLUS, SERIAL Q08D99395, COLOR NEGRO</t>
  </si>
  <si>
    <t>COMPUTADORA ACER ASPIRE AL3600 MODELO SD7300C, SERIAL PTSA90X166902116DB2704, MONITOR LG FOLTRON MODELO 215425, SERIAL 901UXVW2R359, COLOR NEGRO, TECLADO Y MOUSE</t>
  </si>
  <si>
    <t>REGULADOR COMPLET DE 9 CONTACTOS, MODELO RPC 1300, COLOR NEGRO</t>
  </si>
  <si>
    <t>REGULADOR ELECTRONICO A 1200 W DE 8 CONTACTOS, MARCA ISB, SERIE E10B06772</t>
  </si>
  <si>
    <t>MODELO DN-21-132</t>
  </si>
  <si>
    <t>COMPUTADORA HP PAVILION SLIMLINE S5710LA CON: PROCESADOR AMD ANTHLON II X3445, SOCKET AM3, 3.1 GHZ, 3 NUCLEOS MULTIPLES. SISTEMA OPERATIVO WINDOWS 7 HOME BASIC ORIGINAL 64 BITS 4 GB DE MEMORIA RAM DDR-3 PC10600 A 1333 MHZ, GRABADORA DE DVD SUPERMULTI CON TECNOLOGIA LIGTHSCRIBE. DISCO DURO SATA DE 1000 GB (1TB) A 7200 RPM, SERIAL MXX1060GHV, TECLADO USB HP, MOUSE USB HP, MONITOR LCD HP DE 18.5 MODELO TFT185HP, SERIAL CNC101TFF9, MICROSOFT OFFICE HOME AND STUDENT EDITION 2010, ANTIVIRUS ESET NOD32 EN ESPAÑOL PROTECCION POR DOS AÑOS.</t>
  </si>
  <si>
    <t>CONSOLA DSS 60 TECLAS COLOR NEGRO, MARCA PANASONIC</t>
  </si>
  <si>
    <t>MULTIFUNCIONAL HP COLOR LJ PRO MFP M277DW PRINTER BLANCO-NEGRO</t>
  </si>
  <si>
    <t>REGULADOR DE 4 ENTRADAS SOLA BASIC MODELO DN-21-102 SERIE E11C0652</t>
  </si>
  <si>
    <t>MAQUINA CALCULADORA DE 12 DIGITOS CASIO, MODELO FR-2650DT, SERIAL Q2003749</t>
  </si>
  <si>
    <t>REFRIGERADORES DE 1 PUERTA 7p3, MARCA IEM, COLOR CREMA</t>
  </si>
  <si>
    <t>AIRE ACONDICIONADO DE 18000 BTU, MARCA LG GOLD, COLOR BLANCO</t>
  </si>
  <si>
    <t>IMPRESORA MULTIFUNCIONAL HP LASERJET PRO CM1415PN, SERIAL CNH8C4N10V, MODELO B01SB-0603-05, COLOR BLANCO CON GRIS OSCURO</t>
  </si>
  <si>
    <t>COMPUTADORA HP PAVILION SLIMLINE S5710LA CON: PROCESADOR AMD ANTHLON II X3445, SOCKET AM3, 3.1 GHZ, 3 NUCLEOS MULTIPLES. SISTEMA OPERATIVO WINDOWS 7 HOME BASIC ORIGINAL 64 BITS 4 GB DE MEMORIA RAM DDR-3 PC10600 A 1333 MHZ, GRABADORA DE DVD SUPERMULTI CON TECNOLOGIA LIGTHSCRIBE. DISCO DURO SATA DE 1000 GB (1TB) A 7200 RPM. TECLADO USB HP, MOUSE USB HP, MONITOR LCD HP DE 18.5 MODELO S1933, SERIAL CNC101TFBB, MICROSOFT OFFICE HOME AND STUDENT EDITION 2010, ANTIVIRUS ESET NOD32 EN ESPAÑOL PROTECCION POR DOS AÑOS.</t>
  </si>
  <si>
    <t>REGULADOR DE 8 ENTRADAS MARCA COMPLET, MODELO RPC-1300, SERIAL 10A413129, COLOR NEGRO</t>
  </si>
  <si>
    <t>DIRECCION GENERAL EDIFICIO A</t>
  </si>
  <si>
    <t>JOSE ROBERTO ROJAS GONZALEZ</t>
  </si>
  <si>
    <t>REGULADOR METALICO DE 4 ENTRADAS MARCA EME</t>
  </si>
  <si>
    <t>REGULADOR ELECTRÓNICO DE 1200 W, DE 8 ENTRADAS, COLOR NEGRO</t>
  </si>
  <si>
    <t>COMPUTADORA DE ESCRITORIO MARCA ACER MODELO ATC-705-MO42NO DE PARTE (DL.SXLAL.001) PROCESADOR INTEL CORE I3 4160 LGA 3.6G 12X512KB 1600, MEMORÍA RAM 6G, DISCO DURO 1TB SATA @7200 RPM, MONITOR DE 19.5", UNIDAD ÓPTICA DVD-SUPERMULTI DL (DVD±RW) 8X, GRÁFICOS INTEGRADOS, GIGABIT ETHERNET, 802.11 B/G, PUERTOS LECTOR MULTITARJETA, 3 USB 3.0, AUDIO JACKS, USB 2.0,ETHERNET JACK, AUDIO JACKS, PUERTOS DE EXPANSIÓN PCI EXPRESS® X16 SLOT, PCI EXPRESS® X1 SLOT MINI PCI EXPRESS® SLOT, AUDIO HIGH-DEFINITION, 5.1-CHANNEL SURROUNDSOUND, TECLADO Y MOUSE, MEDIDAS 100 (W) X 369.6 (D) X 266.5 (H) MM (3.94 X 14.55 X 10.49 INCHES), FREEDOS. 1 AÑO DE GARANTÍA EN CENTRO DE SERVICIO. MONITOR 19.5’’</t>
  </si>
  <si>
    <t>AIRE ACONDICIONADO LG 24,000 BTU TIPO VENTANA, MARCA LG GOLD, COLOR BLANCO</t>
  </si>
  <si>
    <t>SUBDIRECCION ADMVA</t>
  </si>
  <si>
    <t xml:space="preserve">RECUSOS HUMANOS </t>
  </si>
  <si>
    <t>REGULADOR DE 8 ENTRADAS COMPLET DE 120 WATTS</t>
  </si>
  <si>
    <t>MÓDULOS Ó KIOSCOS ELECTRÓNICOS DE CONSULTA PARA CONTROL ESCOLAR EN ACERO INOXIDABLE Y ALUMINIO, CON MONITOR LCD DE 15” TOUCHSCREEN DE 140 CMS * 58 CMS * 58 CMS, CERRADURA DE ALTA SEGURIDAD, SISTEMA DE SONIDO ESTEREOFÓNICO, SUPRESOR DE PICOS, SISTEMA DE VENTILACIÓN, PC INTEL DUAL CORE GHZ, 1 GB RAM Y 80 GB EN DISCO DURO, IMPRESORA LÁSER PARA IMPRESIÓN EN TAMAÑO CARTA, MICROCOMPUTADORA DE 10 CM * 7.2 CMS CON PLACA BASE VIA PICO-ITX FORM FOR FACTOR, NATIVO X86, CON ESTRATEGIA DE REDUCCIÓN DE PLATAFORMA X86, PARA DISEÑO DE SISTEMAS DE NUEVA GENERACIÓN DE PEQUEÑOS DISPOSITIVOS INFORMÁTICOS Y DE CONEXIÓN, DISCO DURO DE 200 GB, MEMORIA DE 2 GB,FUENTE DE PODER DE 12 VDC 5 AMP, FUENTE DE 200 WATTS PARA MOTHER BORRAD, 3 CONEXIONES USB, CONEXIÓN MONITOR SVGA Y SERIAL DB9, CONEXIÓN MINIDIN A TECLADO, CONECTOR DE RED 10/100 ETHERNET.</t>
  </si>
  <si>
    <t>MONITOR PANTALLA PLANA DE 17"CRT, MODELO NOC CON SU CPU, TECLADO Y MOUSE</t>
  </si>
  <si>
    <t>REGULADOR DE 120 WALTTS CON 6 ENTRADAS MODELO RPC-1200, SERIAL: 601040804642</t>
  </si>
  <si>
    <t>COMPUTADORA HP PAVILLION ALL IN ONE MS225LA 1.5 GHZ WINDOWS 7, MEMORIA RAM 4096 MB, 500 GB 7200 RPM SATA3G, SERIAL: 4CS00604W8</t>
  </si>
  <si>
    <t>MINISPLITSJ MIRAGE BLANCO</t>
  </si>
  <si>
    <t>IMPRESORA HP LASERJETP P1505 GRIS CON NEGRO</t>
  </si>
  <si>
    <t>COMPUTADORA DE ESCRITORIO MARCA ACER MODELO ATC-705-MO42, PROCESADOR INTEL CORE i3 4160 LGA 3.6G 12X512KB 1600, MEMORIA RAM 6G, DISCO DURO 1TB SATA @7200 RPM, MONITOR DE 19.5"., TECLADO Y MOUSE.</t>
  </si>
  <si>
    <t>IMPRESORA RICOH AFICIO SP5200S</t>
  </si>
  <si>
    <t xml:space="preserve">COMPUTADORA DE ESCRITORIO CPU GAMER </t>
  </si>
  <si>
    <t>DEPTO DE REC FINANC</t>
  </si>
  <si>
    <t xml:space="preserve">REFRIGERADOR MABE </t>
  </si>
  <si>
    <t>MR04Y04</t>
  </si>
  <si>
    <t>REGULADOR ELECTRÓNICO METALICO DE 120 WATTS SOLAC BASIC MODELO DN-21-102, SERIAL: E-95-I-3071</t>
  </si>
  <si>
    <t>COMPUTADORA HP PAVILION SLIMLINE S5710LA CON: PROCESADOR AMD ANTHLON II X3445, SOCKET AM3, 3.1 GHZ, 3 NUCLEOS MULTIPLES. SISTEMA OPERATIVO WINDOWS 7 HOME BASIC ORIGINAL 64 BITS 4 GB DE MEMORIA RAM DDR-3 PC10600 A 1333 MHZ, GRABADORA DE DVD SUPERMULTI CON TECNOLOGIA LIGTHSCRIBE. DISCO DURO SATA DE 1000 GB (1TB) A 7200 RPM. TECLADO USB HP, MOUSE USB HP, MONITOR LCD HP DE 18.5 MODELO S1933, MICROSOFT OFFICE HOME AND STUDENT EDITION 2010, ANTIVIRUS ESET NOD32 EN ESPAÑOL PROTECCION POR DOS AÑOS, SERIALES: MON: CNC-101-TFMYGAB: MXX-108-12ZR</t>
  </si>
  <si>
    <t>IMPRESORA RICOH AFICIO MP-201 SPF</t>
  </si>
  <si>
    <t>GABINETE DE 2X39W CON BALASTRO</t>
  </si>
  <si>
    <t>COMPUTADOR ENSAMBLADA CON PROCESADOR INTEL CORE I5 A 3 GHZ CON TARJETA MADRE ASUS CON SONIDO RED Y VIDEO, 6 GB EN RAM KINGSTO DDR3, DD SATA DE 1TB, DVD-WR MULTI, LECTOR DE TARJETAS, GABINETE ACTECK CON FUENTE DE PODER DE 500W, SERIAL 9404400069984TECLADO Y MOUSE USB, TARJETA DE VIDEO GEFORCE CON 1GB, MONITOR DE 21.5" LED LG MOD 226N33S-B, SERIAL 312NDNU7N511</t>
  </si>
  <si>
    <t xml:space="preserve">MINISPLIT 12,000 BTU MIRAGE COLOR BLANCO </t>
  </si>
  <si>
    <t>OFICINA DE INGRESOS PROPIOS</t>
  </si>
  <si>
    <t>CONTABILIDAD Y PRESUPUESTO</t>
  </si>
  <si>
    <t>REGULADOR ELECTRÓNICO DE 120 WATTS DE 8 ENTRADAS COLOR NEGRO</t>
  </si>
  <si>
    <t>IMPRESORA LASERJET HP P1505 COLOR GRIS, SERIE: VND3B75512</t>
  </si>
  <si>
    <t>GABINETE 2X39</t>
  </si>
  <si>
    <t>COMPUTADORA DE ESCRITORIO DELL CON PROCESADOR INTEL CORE I3, SISTEMA OPERATIVO WINDOWS7 HOME BASIC DE 64 BITS, 4 GB DE MEMORIA RAM DDR-3 PC 10600A 1333 MHZ, DISCO DURO SATA DE 500 GB. ,TECLADO USB HP, MONITOR LCD DELL SERIAL E1912HF,DE 18.5"MODELO TFT185WEB, ANTIVIRUS EN ESPAÑOL PROTECION, SOLO CPU</t>
  </si>
  <si>
    <t>BOLSA DE TRABAJO</t>
  </si>
  <si>
    <t>COMPUTADORA HP ALL ON ONE NEGRA MODELO OMNI PRO 110 SERIE MXL20518CN</t>
  </si>
  <si>
    <t>EQUIPO DE CÓMPUTO LENOVO COLOR BLANCO MODELO CS04052204, SERIE CS01714701, CON GABINETE IJ1800, DISCO DURO DE 500 GB, MEMORIA RAM DE 2GB, LECTOR DVD-RW, SISTEMA OPERATIVO WINDOWS 8.1, PUERTOS USB, TECLADO, MOUSE COLOR BLANCO Y CARGADOR DE 2 PIEZAS</t>
  </si>
  <si>
    <t>SERVICIO SOCIAL</t>
  </si>
  <si>
    <t>COMPUTADORA LG CON SU MONITOR, TECLADO Y MOUSE</t>
  </si>
  <si>
    <t>REGULADOR ELECTRÓNICO DE 1200 W</t>
  </si>
  <si>
    <t>DEPTO DE DIFUSION</t>
  </si>
  <si>
    <t>GABINETE DE 2X39 CON BALASTRO</t>
  </si>
  <si>
    <t>DEPTO DE DISEÑO</t>
  </si>
  <si>
    <t>DEPTO DE RECURSOS MATERIALES</t>
  </si>
  <si>
    <t>Computadora de escritorio negra marca</t>
  </si>
  <si>
    <t xml:space="preserve">MINI SPLIT MIRAGE 12000 BTU </t>
  </si>
  <si>
    <t>IMPRESORA  RICOH</t>
  </si>
  <si>
    <t>MONITOR ASUS VP2 28</t>
  </si>
  <si>
    <t>CPU</t>
  </si>
  <si>
    <t xml:space="preserve">TELEFONO YEALINK </t>
  </si>
  <si>
    <t>DEPTO DE RECURSOS HUMANOS</t>
  </si>
  <si>
    <t>LAMPARA LED DE 13W</t>
  </si>
  <si>
    <t>AIRE ACONDICIONADO MARCA SAMSUNG BLANCO</t>
  </si>
  <si>
    <t>IMPRESORA NEGRA MODELO BROTHER DCP-T710W</t>
  </si>
  <si>
    <t>COMPUTADORA DE ESCRITORIO MARCA LG</t>
  </si>
  <si>
    <t>GABINETE DE 2X35W SIN BALASTRO</t>
  </si>
  <si>
    <t>AREA DE VINCULACION</t>
  </si>
  <si>
    <t>AREA ADMINISTRATIVA</t>
  </si>
  <si>
    <t xml:space="preserve"> BAÑO DE MUJERES</t>
  </si>
  <si>
    <t>BAÑO DE HOMBRES</t>
  </si>
  <si>
    <t>TRAMITE DE TITULACION</t>
  </si>
  <si>
    <t>ASISTENTE DE SUBD</t>
  </si>
  <si>
    <t>DEP. DE PLANEACION Y VINCULACION</t>
  </si>
  <si>
    <t>DEP. DE ESTADISTICA</t>
  </si>
  <si>
    <t xml:space="preserve">DIRECCION DE PLANEACIONY VINCULACION </t>
  </si>
  <si>
    <t>SRIA. DE DIRECCION DE PLANEACION Y VINCULACION</t>
  </si>
  <si>
    <t xml:space="preserve">impresora MP C3004 </t>
  </si>
  <si>
    <t>GABINETE DE 2X75W SIN BALASTRO</t>
  </si>
  <si>
    <t>UNIDAD DE TRANSPARENCIA Y ACCESO A LA INFORMACION PUBLICA</t>
  </si>
  <si>
    <t>SALA DE JUNTAS</t>
  </si>
  <si>
    <t>PANTALLA PARA VIDEO PROYECTOR MARCA MATTWEIB</t>
  </si>
  <si>
    <t>SUBD. DE ADMON.</t>
  </si>
  <si>
    <t>GABINETE DE 3X28W SIN BALASTRO</t>
  </si>
  <si>
    <t>DEP. FINANCIERO</t>
  </si>
  <si>
    <t>CAFETERA</t>
  </si>
  <si>
    <t>IMPRESORA 3054</t>
  </si>
  <si>
    <t>FOCO LED DE BOMBILLA DE 15W</t>
  </si>
  <si>
    <t>FOCO LED DE BOMBILLA DE 13W</t>
  </si>
  <si>
    <t>BAÑO DE MUJERES</t>
  </si>
  <si>
    <t>SUBD DE VINCULACION</t>
  </si>
  <si>
    <t>IMPRESORA MULTIFUNCIONAL EPSON CX5600, MODELO C331, SERIAL K2WV14610202-101, CON CABLE DE CORRIENTE, COLOR NEGRO</t>
  </si>
  <si>
    <t>AIRE ACONDICIONADO DE 24000 BTU, CARRIER DE 220VAC, TIPO VENTANA MARCA SAMSUNG, MODELO AR24MSFHBWK, COLOR BLANCO</t>
  </si>
  <si>
    <t>VIDEO PROYECTOR EPSON S8+ DE 2500 LUMENS RESOLUCION SVGA 800 X 600 PIXELES, USB, CONTROL REMOTO. MARCA EPSOM, MODELO H309A, COLOR NEGRO</t>
  </si>
  <si>
    <t>IMPRESORA HP LASERJET CP1525NW, SERIAL SCNBF208249, COLOR BLANCO/NEGRO</t>
  </si>
  <si>
    <t>BAFLE AMPLIFICADO MARCA STEREN, MODELO BAF-0850, COLOR NEGRO</t>
  </si>
  <si>
    <t xml:space="preserve"> SUBD DE VINCULACION</t>
  </si>
  <si>
    <t>MICRÓFONO MARCA STEREN, MODELO MIC-285, COLOR NEGRO</t>
  </si>
  <si>
    <t>TABLET 10 ACER, MODELO B3-A30-K6YL, COLOR BLANCO</t>
  </si>
  <si>
    <t>SONY GRABADORA REPORTERA, MODELO ICD-PX470, 4GB, USB, COLOR NEGRO</t>
  </si>
  <si>
    <t>GESTION TECNOLOGICA Y VINCULACION</t>
  </si>
  <si>
    <t>MINISPLIT LG 18 KBTUS C/CONTROL REMOTO 220</t>
  </si>
  <si>
    <t>COMPUTADORA HP ALL ON ONE NEGRA MODELO OMNI PRO 110 AiO SERIE MXL2051598</t>
  </si>
  <si>
    <t>REGULADOR SOLA BASIC 230 VA SLIM</t>
  </si>
  <si>
    <t>COMPUTADORA DE ESCRITORIO/ PROCESADOR: INTEL CORE i3-8100 3.60 GHZ/ MEMORIA RAM: 8 GB/ DISCO DURO: 1 TB/ WINDOWS 10, 64 BITS/ SERIALES: MONITOR: 809NTRLGK310/ GABINETE: N/S: 2350992062638 (ENSAMBLADO).</t>
  </si>
  <si>
    <t>COMPUTADORA DE ESCRITORIO/ PROCESADOR: INTEL CORE i5-7400 3.00 GHZ/ MEMORIA RAM: 16 GB/ DISCO DURO: 1 TB/ WINDOWS 10, 64 BITS/ SERIALES: MONITOR: 811NTQD5R004/ GABINETE: N/S: 2350992062433 (ENSAMBLADO).</t>
  </si>
  <si>
    <t>COMUNICACIÓN Y DIFUSION</t>
  </si>
  <si>
    <t>TELEFONO ALAMBRICO</t>
  </si>
  <si>
    <t>COMPUTADORAS HP CON TECLADO Y MOUSE NEGRO</t>
  </si>
  <si>
    <t>SUB DE VINCULACION</t>
  </si>
  <si>
    <t>SUB DE PLANEACION</t>
  </si>
  <si>
    <t>MONITOR LG NEGRA</t>
  </si>
  <si>
    <t>HORNO DE MICROONDAS SHARP DE 1.4", MODELO R-410CW, COLOR BLANCO</t>
  </si>
  <si>
    <t>EQUIPO DE AIRE ACONDICIONADO TIPO MINISPLIT DE 26000 BTU MARCA MIRAGE, MODELO CLC120Q, COLOR BLANCO</t>
  </si>
  <si>
    <t>REGULADOR ELECTRÓNICOMETALICO DE 1200 W CON 8 CONTACTOS, MARCA UP SLIMNET SERIE 1200111011100000000006986, COLOR GRIS</t>
  </si>
  <si>
    <t>VIDEOPROYECTOR EPSON POWERLITE S5+, DE 2000 ANSILUMINES SERIAL JX4F824192L, COLOR NEGRO</t>
  </si>
  <si>
    <t>AIRE ACONDICIONADO LG TIPO VENTANA DE 24,000 BTU LG, MODELO, COLOR BLANCO</t>
  </si>
  <si>
    <t>COMPUTADORA DELL JUNTO CON TECLADO Y MOUSE NEGRO</t>
  </si>
  <si>
    <t>PASILLOS PRINCIPAL PLANTA BAJA</t>
  </si>
  <si>
    <t>gabinete de 3x23 sin balastro</t>
  </si>
  <si>
    <t xml:space="preserve">foco espiral de 45w
</t>
  </si>
  <si>
    <t xml:space="preserve">CPU ARMADO </t>
  </si>
  <si>
    <t>MINI SPLIT AUX  12000 BTU</t>
  </si>
  <si>
    <t>MIRAJE XR 18000 BTU</t>
  </si>
  <si>
    <t>OSTER</t>
  </si>
  <si>
    <t>MICROONDAS LG</t>
  </si>
  <si>
    <t>LUMINARIAS LINEALES</t>
  </si>
  <si>
    <t>MINISPLIT MIRAJE BLANCO 12000</t>
  </si>
  <si>
    <t>REFRIGERADOR MABE BLANCO</t>
  </si>
  <si>
    <t>IMPRESORA RICHOCH 304</t>
  </si>
  <si>
    <t>AREAS CERCANAS AL EDIFICIO A</t>
  </si>
  <si>
    <t>AREA DE MANTENIMIENTO</t>
  </si>
  <si>
    <t>Regulador de 1200 VA con 8 entradas Sola Basic negro, serie E10B06755</t>
  </si>
  <si>
    <t>Aire acondicionado blanco marca mirage</t>
  </si>
  <si>
    <t>Computadora de escritorio</t>
  </si>
  <si>
    <t>GABINETE DE 2X39W</t>
  </si>
  <si>
    <t>AREA DE ESTACIONAMIENTO</t>
  </si>
  <si>
    <t>Bombilla led de 45W</t>
  </si>
  <si>
    <t>Reflector led 50 W</t>
  </si>
  <si>
    <t>ALMACEN DE ARCHIVO FIJO</t>
  </si>
  <si>
    <t>Bombilla led 25W</t>
  </si>
  <si>
    <t>PAPELERIA</t>
  </si>
  <si>
    <t>TELEVISION SAMSUNG</t>
  </si>
  <si>
    <t>IMPRESORA EPSON MULTIFUNCIONAL</t>
  </si>
  <si>
    <t>REFRIGERADOR MABE</t>
  </si>
  <si>
    <t>ELECTRODOMESTICOS</t>
  </si>
  <si>
    <t>FOTOCOPIADORA MULTIFUNCIONAL</t>
  </si>
  <si>
    <t>GABINETE 1X16W</t>
  </si>
  <si>
    <t>COMPUTADORA DE ESCRITORIO</t>
  </si>
  <si>
    <t>Refrigerador vertical de dos puertas</t>
  </si>
  <si>
    <t>Microondas</t>
  </si>
  <si>
    <t>Licuadoras</t>
  </si>
  <si>
    <t>Ventilador de techo</t>
  </si>
  <si>
    <t>Lampara larga de 75W</t>
  </si>
  <si>
    <t>Foco de bombilla led 23W</t>
  </si>
  <si>
    <t>CAFETERIA BAÑOS DE HOMBRES</t>
  </si>
  <si>
    <t>CAFETERIA BAÑOS DE MUJERES</t>
  </si>
  <si>
    <t>Foco de bombillas led de 13W</t>
  </si>
  <si>
    <t>DEPTO. DE CALIDAD</t>
  </si>
  <si>
    <t>INOCENCIO GARCIA HUERTA</t>
  </si>
  <si>
    <t xml:space="preserve">Concentrador de 8 entradas tp link marca Mercusys, color blanco </t>
  </si>
  <si>
    <t>Modelo MS108</t>
  </si>
  <si>
    <t>Regulador electronico de tensión Koblenz</t>
  </si>
  <si>
    <t>Modelo PorteKtor RS-1400-</t>
  </si>
  <si>
    <t>Impresora RICOH color blanca</t>
  </si>
  <si>
    <t>Modelo Aficio MP 201 SPF</t>
  </si>
  <si>
    <t>Cpu Lg gb 300 color negro</t>
  </si>
  <si>
    <t xml:space="preserve">Aire acondicionado frigidaire, 18000 BTU </t>
  </si>
  <si>
    <t>Regulador solac basic de 1000 volts mod slim, serie e10k39451, color negro</t>
  </si>
  <si>
    <t xml:space="preserve">Sacapuntas Electrico Pegaso 1920 Color negro </t>
  </si>
  <si>
    <t>Monitor marca acer modelo P166HQL</t>
  </si>
  <si>
    <t>GABINETE DE 3X13W</t>
  </si>
  <si>
    <t>Monitor marca Dell</t>
  </si>
  <si>
    <t>RD DE LA DIRECCION</t>
  </si>
  <si>
    <t>SALON B1</t>
  </si>
  <si>
    <t>MODEM DE INTERNET</t>
  </si>
  <si>
    <t xml:space="preserve"> REGULADORES ELECTRICOS</t>
  </si>
  <si>
    <t>AIRE ACONDICIONADO MIRAGE, COLOR BLANCO, 24000 BTU, SERIE EXF261F7041900630</t>
  </si>
  <si>
    <t>MODELO EXF261F</t>
  </si>
  <si>
    <t>SWITCH PARA LAMPARAS LED (LUMINARIA)</t>
  </si>
  <si>
    <t xml:space="preserve"> SWITCH PARA CORRIENTES (ENCHUFES)</t>
  </si>
  <si>
    <t>PROYECTOR MARCA EPSON, COLOR NEGRO</t>
  </si>
  <si>
    <t>SALON B2</t>
  </si>
  <si>
    <t>AIRE ACONDICIONADO MIRAGE, COLOR BLANCO, 37000 BTU</t>
  </si>
  <si>
    <t>MODELO EMF371B</t>
  </si>
  <si>
    <t>PROYECTOR BENQ, COLOR BLANCO</t>
  </si>
  <si>
    <t>SALON B3</t>
  </si>
  <si>
    <t>PIZARRON ELECTRICO, MARCA BOXLIGHT</t>
  </si>
  <si>
    <t>SWITCH PARA LAMPARAS LED (LUMINARIA, DIVIDIDO EN DOS LINEAS)</t>
  </si>
  <si>
    <t>PANTALLA TACTIL MARCA LG</t>
  </si>
  <si>
    <t>AIRE ACONDICIONADO MIRAGE, COLOR BLANCO, 12000 BTU, SERIE ELF121D7062212480 (NO FUNCIONAL)</t>
  </si>
  <si>
    <t>MODELO ELF121D</t>
  </si>
  <si>
    <t>PROYECTOR MARCA EPSON, COLOR BLANCO, SERIE BUSF5Z3323L</t>
  </si>
  <si>
    <t>4 SWITHC PARA CORRIENTES (ENCHUFES)</t>
  </si>
  <si>
    <t>SALON B4</t>
  </si>
  <si>
    <t>PROYECTOR MARCA BENQ, COLOR BLANCO</t>
  </si>
  <si>
    <t>4 SWITCH PARA CORRIENTES (ENCHUFES)</t>
  </si>
  <si>
    <t>SALON B5</t>
  </si>
  <si>
    <t>3 SWITHC PARA CORRIENTES (ENCHUFES)</t>
  </si>
  <si>
    <t>SALON B 6</t>
  </si>
  <si>
    <t xml:space="preserve">SALON B6 </t>
  </si>
  <si>
    <t>LAB. DE COMPUTO DE LIC. EN ADMINISTRACION B7</t>
  </si>
  <si>
    <t>13 SWITCH PARA CORRIENTES (ENCHUFES)</t>
  </si>
  <si>
    <t>PIZARRON ELECTRICO</t>
  </si>
  <si>
    <t>REGULADOR DE ENERGIA ELECTRICA MARCA MICROVOLT, 750 W, COLOR GRIS, SERIE E11D12674</t>
  </si>
  <si>
    <t>MODELO DN-21-102</t>
  </si>
  <si>
    <t>BOCINAS MARCA GENIUS, COLOR NEGRO</t>
  </si>
  <si>
    <t>MODELO SW-21355</t>
  </si>
  <si>
    <t>4 CAMARAS MARCA STEREN, COLOR NEGRO</t>
  </si>
  <si>
    <t>AIRE ACONDICIONADO MIRAGE, COLOR BLANCO, 24000 BTU, SERIE EXF261F7041900756</t>
  </si>
  <si>
    <t>BAÑOS DE MUJERES</t>
  </si>
  <si>
    <t xml:space="preserve">SWITCH PARA FOCOS LED </t>
  </si>
  <si>
    <t>BAÑOS DE HOMBRES</t>
  </si>
  <si>
    <t>SWITCH DE CORRIENTE CON APAGADOR DE FOCO</t>
  </si>
  <si>
    <t>PASILLOS DEL EDIFICIO "B" PLANTA BAJA</t>
  </si>
  <si>
    <t xml:space="preserve">ALARMA </t>
  </si>
  <si>
    <t>LUMINARIA LINEAL (LAMPARAS LED)</t>
  </si>
  <si>
    <t>PASILLOS DEL EDIFICIO "B" PLANTA ALTA</t>
  </si>
  <si>
    <t>AIRE ACONDICIONADO MIRAGE NEX, COLOR BLANCO, 24000 BTU</t>
  </si>
  <si>
    <t>AULAS EDIFICIO B</t>
  </si>
  <si>
    <t>SALON D1</t>
  </si>
  <si>
    <t>4 SWITCH PARA VENTILADORES</t>
  </si>
  <si>
    <t>PIZARRON ELECTRICO MARCA MATTWEIB</t>
  </si>
  <si>
    <t>2 SWITCH PARA CORRIENTES (ENCHUFES)</t>
  </si>
  <si>
    <t>PROYECTOR MARCA BOXLIFE, COLOR BLANCO</t>
  </si>
  <si>
    <t>AIRE ACONDICIONADO MARCA YORK, COLOR BLANCO, 18000 BTU, SERIE 020401452190300205</t>
  </si>
  <si>
    <t>MODELO YHFE18XJMAXA-RX</t>
  </si>
  <si>
    <t>SALON D2</t>
  </si>
  <si>
    <t>AIRE ACONDICIONADO MIRAGE, COLOR BLANCO, 18000 BTU, SERIE EJF181T7041900194</t>
  </si>
  <si>
    <t>MODELO EJF181T</t>
  </si>
  <si>
    <t>SALON D3</t>
  </si>
  <si>
    <t>PIZARRON ELECTRICO MARCA BOXLIFE</t>
  </si>
  <si>
    <t>3 SWITCH PARA CORRIENTES (ENCHUFES)</t>
  </si>
  <si>
    <t>SALON D4</t>
  </si>
  <si>
    <t>PASILLOS AULAS D</t>
  </si>
  <si>
    <t>LAMPARAS LED (LUMINARIA)</t>
  </si>
  <si>
    <t>AIRE ACONDICIONADO LG BLANCO 17000</t>
  </si>
  <si>
    <t>AIRE ACONDICIONADO MIRAHE NEX, COLOR BLANCO, 24000 BTU</t>
  </si>
  <si>
    <t>AIRE ACONDICIONADO MIRAGE XLIFE, COLOR BLANCO, 24000 BTU</t>
  </si>
  <si>
    <t>AIRE ACONDICIONADO LG COLOR BLANCO 17000 BTU</t>
  </si>
  <si>
    <t xml:space="preserve">AULAS EDIFICIO D </t>
  </si>
  <si>
    <t>SALON E1</t>
  </si>
  <si>
    <t>AIRE ACONDICIONADO MARCA MIRAGE, COLOR BLANCO, DE 18000 BTU, SERIE L-2019-T-0319-ID-03-0002</t>
  </si>
  <si>
    <t>MODELO EMPRC182-T2</t>
  </si>
  <si>
    <t>AIRE ACONDICIONADO MARCA MIRAGE, DE 18000 BTU, SERIE L-2019-T-0319-ID-03-0044</t>
  </si>
  <si>
    <t>PROYECTOR MARCA BOXLIGTH, COLOR BLANCO</t>
  </si>
  <si>
    <t xml:space="preserve">4 VENTILADORES </t>
  </si>
  <si>
    <t>6 CONTACTOS</t>
  </si>
  <si>
    <t>4 FOCOS</t>
  </si>
  <si>
    <t>SALON E2</t>
  </si>
  <si>
    <t>PIZARRON ELECTRICO MARCA 3M</t>
  </si>
  <si>
    <t>3 FOCOS DE LUZ BLANCA</t>
  </si>
  <si>
    <t>MODELO VEC-24220CH</t>
  </si>
  <si>
    <t>MODELO VEC-2422O0CH</t>
  </si>
  <si>
    <t>SALON E3</t>
  </si>
  <si>
    <t>AIRE ACONDICIONADO MARCA ZMARTECH, COLOR BLANCO, DE 24000 BTU</t>
  </si>
  <si>
    <t>PIZARRON ELECTRICO MARCA BOXLIGTH</t>
  </si>
  <si>
    <t>4 CONTACTOS</t>
  </si>
  <si>
    <t>2 VENTILADORES</t>
  </si>
  <si>
    <t>2 FOCOS DE LUZ BLANCA</t>
  </si>
  <si>
    <t>SALON E4</t>
  </si>
  <si>
    <t>AIRE ACONDICIONADO MARCA ZMARTECH, COLOR BLANCO, DE 24000 BTU, SERIE G30110973973486909110012</t>
  </si>
  <si>
    <t>MODELO AC242ZTXS/410</t>
  </si>
  <si>
    <t>4 FOCOS DE LUZ BLANCA</t>
  </si>
  <si>
    <t>PROYECTOR MARCA BOXLIGTH, COLOR BLANCA</t>
  </si>
  <si>
    <t>SALON E5</t>
  </si>
  <si>
    <t>AIRE ACONDICIONADO MARCA ZMARTECH, COLOR BLANCO, DE 24000 BTU, SERIE G30110973973564909180036</t>
  </si>
  <si>
    <t>10 C0NTACT0S</t>
  </si>
  <si>
    <t>LAMPARAS LED</t>
  </si>
  <si>
    <t>LABORATORIO DE ELECTRONICA</t>
  </si>
  <si>
    <t>JORGE ADAN LUCHO CHIGO</t>
  </si>
  <si>
    <t>AIRE ACONDICIONADO MARCA MIRAGE, COLOR BLANCO, DE 24000 BTU, SERIE CLF261H44022301287</t>
  </si>
  <si>
    <t>MODELO CLF261H</t>
  </si>
  <si>
    <t>AIRE ACONDICIONADO MARCA MIRAGE, COLOR BLANCO, DE 24000 BTU, SERIE CLF261H22122201903</t>
  </si>
  <si>
    <t>54 CONTACTOS</t>
  </si>
  <si>
    <t>REGULADOR DE ENERGIA ELECTRICA MARCA SOLABASIC, COLOR BLANCO, DE 750 W, SERIE E09L1156</t>
  </si>
  <si>
    <t>MODELO DN--21-102</t>
  </si>
  <si>
    <t>4 TABLEROS DE MODULOS DE ELECTRONICA VENETA</t>
  </si>
  <si>
    <t>LABORATORIO DE TERMICA</t>
  </si>
  <si>
    <t>CARLOS COBAXIN ZUÑIGA</t>
  </si>
  <si>
    <t>AIRE ACONDICIONADO MARCA MIRAGE, COLOR BLANCO, DE 24000 BTU, SERIE CLF261H244122201906</t>
  </si>
  <si>
    <t>MODELO CLF 261H</t>
  </si>
  <si>
    <t>AIRE ACONDICIONADO MARCA MIRAGE, COLOR BLANCO, DE 24000 BTU, SERIE CLF261H44122202042</t>
  </si>
  <si>
    <t>40 C0NTACTOS</t>
  </si>
  <si>
    <t>6 LAMPARAS</t>
  </si>
  <si>
    <t>2 LAMPARAS LED</t>
  </si>
  <si>
    <t>CONTROL DE ASISTENCIA</t>
  </si>
  <si>
    <t>REGULADOR DE ENERGIA ELECTRICA</t>
  </si>
  <si>
    <t>DISPENSADOR DE AGUA</t>
  </si>
  <si>
    <t>LABORATORIO DE FISICA Y MECANICA DE MATERIALES</t>
  </si>
  <si>
    <t>HECTOR MIGUEL AMADOR CHAGALA</t>
  </si>
  <si>
    <t>26 CONTACTOS</t>
  </si>
  <si>
    <t>LABORATORIO DE ELECTRICA</t>
  </si>
  <si>
    <t>FRANCISCO JAVIER TORRES PEREZ</t>
  </si>
  <si>
    <t>6 FOCOS DE LUZ BLANCA</t>
  </si>
  <si>
    <t>PROYECTOR MARCA BOXLIGTH</t>
  </si>
  <si>
    <t>20 CONTACTOS</t>
  </si>
  <si>
    <t>5 TABLEROS DE PARO Y ARRANQUES DE MOTOR</t>
  </si>
  <si>
    <t>CAMPANA DE EXTRACCIÓN DE HUMO</t>
  </si>
  <si>
    <t>PARRILLAS DE CALENTAMIENTO</t>
  </si>
  <si>
    <t>DIGESTOR KJELDAHL</t>
  </si>
  <si>
    <t>DESTILADOR KJELDAHL</t>
  </si>
  <si>
    <t>SISTEMA DE EVACUACION DE GAS KJELDAHL</t>
  </si>
  <si>
    <t>BAÑO TERMOSTATICO CON CIRCULACION Y REFRIGERACION</t>
  </si>
  <si>
    <t>ANALIZADOR DE FIBRA</t>
  </si>
  <si>
    <t>HORNO ELECTRICO</t>
  </si>
  <si>
    <t>INCUBADORA</t>
  </si>
  <si>
    <t>BALANZAS ANALITICAS</t>
  </si>
  <si>
    <t xml:space="preserve">MICROSCOPIOS OPTICOS </t>
  </si>
  <si>
    <t>DESHIDRATADOR</t>
  </si>
  <si>
    <t xml:space="preserve">LABORATORIO DE CONTROL </t>
  </si>
  <si>
    <t>ROBERTO VALENCIA BENITEZ</t>
  </si>
  <si>
    <t>VENTILADOR MARCA MYFAN</t>
  </si>
  <si>
    <t>REGULADOR DE CORRIENTE ELECTRICA SKIN LINE TRACHER, COLOR BLANCO</t>
  </si>
  <si>
    <t>18 CONTACTOS</t>
  </si>
  <si>
    <t>MONITOR MARCA  HP, COLOR NEGRO</t>
  </si>
  <si>
    <t>MODELO HP COMPAQ PRO 4300</t>
  </si>
  <si>
    <t>REGULADOR DE ENERGIA ELECTRICA MARCA ALASKA, COLOR BLANCO</t>
  </si>
  <si>
    <t>COMPRESOR DE AIRE MARCA EVANS, DE 108 LTS, SERIE 95577009029</t>
  </si>
  <si>
    <t>MOD T061ME100-108</t>
  </si>
  <si>
    <t>LABORATORIO DE HIDRAULICA Y NEUMATICA</t>
  </si>
  <si>
    <t>COSME HERNANDEZ LINARES</t>
  </si>
  <si>
    <t>PIZARRON ELECTRICO MATTWEIB</t>
  </si>
  <si>
    <t>12 CONTACTOS</t>
  </si>
  <si>
    <t>VENTILADOR MARCA MYAIR</t>
  </si>
  <si>
    <t>COMPRESOR DE AIRE MARCA VALSI, DE 3500 RPM</t>
  </si>
  <si>
    <t>TABLERO DE NEUMATICA</t>
  </si>
  <si>
    <t>TABLERO DE HIDRAULICA</t>
  </si>
  <si>
    <t>LABORATORIO DE  COMPUTO DE INGENIERIA INDUSTRIAL</t>
  </si>
  <si>
    <t>CARLOS MARTINEZ GALAN</t>
  </si>
  <si>
    <t>38 MONITORES MARCA ACER, COLOR NEGRO</t>
  </si>
  <si>
    <t>38 CPU MARCA ACER, COLOR NEGRO</t>
  </si>
  <si>
    <t>16 REGULADORES</t>
  </si>
  <si>
    <t>PROYECTOR MARCA BOXLIGTH, COLOR NEGRO</t>
  </si>
  <si>
    <t>AIRE ACONDICIONADO MARCA MIRAGE, COLOR BLANCO, DE 38000 BTU</t>
  </si>
  <si>
    <t>2 CAMARAS MARCA EPCOM</t>
  </si>
  <si>
    <t>2 IMPRESORAS 3D</t>
  </si>
  <si>
    <t>28 CONTACTOS</t>
  </si>
  <si>
    <t>4 ROUTERS</t>
  </si>
  <si>
    <t>LABORATORIO DE CAD</t>
  </si>
  <si>
    <t>VENTILADOR  MARCA LASKO</t>
  </si>
  <si>
    <t>ROUTER</t>
  </si>
  <si>
    <t>LABORATORIO DE ERGONOMIA</t>
  </si>
  <si>
    <t>BERNABE CONTRERAS CONTRERAS</t>
  </si>
  <si>
    <t>COMPARADOR OPTICO</t>
  </si>
  <si>
    <t>10 CONTACTOS</t>
  </si>
  <si>
    <t xml:space="preserve">ROUTER </t>
  </si>
  <si>
    <t>REVOLVEDORA</t>
  </si>
  <si>
    <t>HOMOGENEIZADOR</t>
  </si>
  <si>
    <t>TUNEL PASTEURUZADOR</t>
  </si>
  <si>
    <t>TINA DE LAVADO</t>
  </si>
  <si>
    <t>2 TABLEROS DE METROLOGIA</t>
  </si>
  <si>
    <t xml:space="preserve">PRENSA </t>
  </si>
  <si>
    <t>LABORATORIO DE METODOS</t>
  </si>
  <si>
    <t>BANDA TRANSPORTADORA</t>
  </si>
  <si>
    <t>LABORATORIO DE PROCESOS DE FABRICACION</t>
  </si>
  <si>
    <t>AIRE ACONDICIONADO MARCA MIRAGE, COLOR BLANCO, DE 24000 BTU, SERIE CLF261H44122201942</t>
  </si>
  <si>
    <t>TORNO</t>
  </si>
  <si>
    <t xml:space="preserve">FRESADORA </t>
  </si>
  <si>
    <t>3 REGULADORES MARCA COMPLET</t>
  </si>
  <si>
    <t>LABORATORIO DE MANUFACTURA AVANZADA</t>
  </si>
  <si>
    <t>PEDRO JACOME ONOFRE</t>
  </si>
  <si>
    <t>2 TORNOS</t>
  </si>
  <si>
    <t>MAQUINA CNC</t>
  </si>
  <si>
    <t>BRAZO ROBOTICO</t>
  </si>
  <si>
    <t>8 CONTACTOS</t>
  </si>
  <si>
    <t>4 REGULADORES</t>
  </si>
  <si>
    <t>LABORATORIO MECANICA DE FLUIDOS</t>
  </si>
  <si>
    <t>ESTEBAN DOMINGUEZ FISCAL</t>
  </si>
  <si>
    <t>VOLUMETER BENCH</t>
  </si>
  <si>
    <t>UNIVERSAL DYNANOMETER UNIVERSAL</t>
  </si>
  <si>
    <t>MODULO DE TURBINA</t>
  </si>
  <si>
    <t xml:space="preserve">MICROONDAS </t>
  </si>
  <si>
    <t>CUBICULOS CAD</t>
  </si>
  <si>
    <t>MONITOR</t>
  </si>
  <si>
    <t>REGULADOR</t>
  </si>
  <si>
    <t>LAMPARAS  LED</t>
  </si>
  <si>
    <t>IMPRESORA</t>
  </si>
  <si>
    <t>CUBICULO 5</t>
  </si>
  <si>
    <t>MARIA DE LA CRUZ PORRAS AREAS</t>
  </si>
  <si>
    <t xml:space="preserve">MONITOR </t>
  </si>
  <si>
    <t>2 CONTACTOS</t>
  </si>
  <si>
    <t>CUBICULO 6</t>
  </si>
  <si>
    <t>CUBICULO 7</t>
  </si>
  <si>
    <t>CUBICULO 8</t>
  </si>
  <si>
    <t>VENTILADOR MARCA BETTERWARE</t>
  </si>
  <si>
    <t>2 REGULADORES DE ENERGIA ELECTRICA</t>
  </si>
  <si>
    <t>CUBICULO 9</t>
  </si>
  <si>
    <t xml:space="preserve">IMPRESORA </t>
  </si>
  <si>
    <t>AIRE ACONDICIONADO MARCA MIRAGE, COLOR BLANCO, DE 24000 BTU</t>
  </si>
  <si>
    <t>CUBICULO 10</t>
  </si>
  <si>
    <t>AIRE ACONDICIONADO MARCA MIRARE, COLOR BLANCO, DE 24000 BTU</t>
  </si>
  <si>
    <t>CUBICULO MULTIFUNCIONAL 11</t>
  </si>
  <si>
    <t>CUBICULO MULTIFUNCIONAL 12</t>
  </si>
  <si>
    <t>CUBICULO MULTIFUNCIONAL 13</t>
  </si>
  <si>
    <t>CUBICULO MULTIFUNCIONAL 14</t>
  </si>
  <si>
    <t>PASILLOS PLANTA BAJA EDIFICIO E</t>
  </si>
  <si>
    <t>CAMARA</t>
  </si>
  <si>
    <t>PASILLOS PLANTA ALTA EDIFICIO E</t>
  </si>
  <si>
    <t>TERMOSTATO</t>
  </si>
  <si>
    <t>2 ALARMAS</t>
  </si>
  <si>
    <t>CENTRO DE CARGA DE ENERGIA ELECTRICA PLANTA BAJA EDIFICIO E</t>
  </si>
  <si>
    <t>1 FOCO DE LUZ BLANCA</t>
  </si>
  <si>
    <t>1 CONTACTO</t>
  </si>
  <si>
    <t>AIRE ACONDICIONADO MARCA VEC, COLOR BLANCO, DE 24000 BTU</t>
  </si>
  <si>
    <t>AIRE ACONDICIONADO MARCA VEC, COLOR BLANCO, DE 24000 BTU, SERIE VEC-242205H16P09460</t>
  </si>
  <si>
    <t>AIRE ACONDICIONADO MIRAGE LIFE 12000 BTU</t>
  </si>
  <si>
    <t>AIRE ACONDICIONADO MIRAGE NEX, COLOR BLANCO, 17000 BTU</t>
  </si>
  <si>
    <t>AIRE ACONDICIONADO MIRAGE XLIFE,COLOR BLANCO 24000 BTU</t>
  </si>
  <si>
    <t>FOCOS DE LUZ BLANCA</t>
  </si>
  <si>
    <t>MARTA GABRIELA LIMON OROZCO</t>
  </si>
  <si>
    <t xml:space="preserve">AIRE ACONDICIONADO MIRAGE NEX 24000 </t>
  </si>
  <si>
    <t>JUAN CARLOS CARDENAS TUFIÑO</t>
  </si>
  <si>
    <t>AULAS EDIFICIO E</t>
  </si>
  <si>
    <t>CUBICULO DE DOCENTES</t>
  </si>
  <si>
    <t>AIRE ACONDICIONADO MARCA MIRAGE, COLOR BLANCO, 38000 BTU, SERIE XF361T8021850262</t>
  </si>
  <si>
    <t>MODELO XF361T</t>
  </si>
  <si>
    <t>REGULADOR DE ENERGIA ELECTRICA MARCA SOLABASIC, COLOR BLANCO, 1200 W</t>
  </si>
  <si>
    <t>REGULADOR DE ENERGIA MARCA FORZA, COLOR NEGRO</t>
  </si>
  <si>
    <t>MODEM</t>
  </si>
  <si>
    <t>3 CONTACTOS</t>
  </si>
  <si>
    <t>IMPRESORA 3D MARCA MAKERBOT REPLICATOR, COLOR NEGRA, SERIE 07898581341345</t>
  </si>
  <si>
    <t>MODELO PABH65</t>
  </si>
  <si>
    <t>MONITORES MARCA THINKCENTRE, COLOR NEGRO</t>
  </si>
  <si>
    <t>IMPRESORA MARCA CANON, COLOR BLANCA, SERIE NWQ58434</t>
  </si>
  <si>
    <t>MODELO F164002</t>
  </si>
  <si>
    <t>IMPRESORA MARCA EPSON, COLOR NEGRO, SERIE Q8BK041120</t>
  </si>
  <si>
    <t>MODELO C462H</t>
  </si>
  <si>
    <t>LCIM</t>
  </si>
  <si>
    <t>2 CNC</t>
  </si>
  <si>
    <t>1 BANDA TRANSPORTADORA</t>
  </si>
  <si>
    <t>F1</t>
  </si>
  <si>
    <t>5 IMPRESORAS 3D</t>
  </si>
  <si>
    <t>AIRE ACONDICIONADO MIRAGE, COLOR BLANCO, 12000 BTU, SERIE ENF121D7062212485</t>
  </si>
  <si>
    <t>PASILLOS AULAS F</t>
  </si>
  <si>
    <t>IMPRESORA CANON</t>
  </si>
  <si>
    <t>LABORATORIO DE COMPUTO 1</t>
  </si>
  <si>
    <t>OFICINA DE LABORATORIO DE COMPUTO</t>
  </si>
  <si>
    <t>SALA DE INTERNET</t>
  </si>
  <si>
    <t>LAB. SOL</t>
  </si>
  <si>
    <t>THERMOSTATO</t>
  </si>
  <si>
    <t>PASILLO EXTERIOR</t>
  </si>
  <si>
    <t>LAPTOP</t>
  </si>
  <si>
    <t>CUBICULO MULTIFUNCIONAL 10</t>
  </si>
  <si>
    <t>CUNICULO MULTIFUNCIONAL 9</t>
  </si>
  <si>
    <t>CUBICULO BASICAS</t>
  </si>
  <si>
    <t>LABSOL</t>
  </si>
  <si>
    <t>ABORATORIO DE MANUFACTURA INTEGRADA POR COMPUTADORAS</t>
  </si>
  <si>
    <t>LUMINARIA LINEAL</t>
  </si>
  <si>
    <t>CAÑON ACER</t>
  </si>
  <si>
    <t>ARUBA</t>
  </si>
  <si>
    <t xml:space="preserve">COMPUTADOR HP </t>
  </si>
  <si>
    <t xml:space="preserve">COMPUTADORA ARMADA GAMER </t>
  </si>
  <si>
    <t xml:space="preserve">IMPRESORA HP </t>
  </si>
  <si>
    <t>LASERP3015</t>
  </si>
  <si>
    <t>LUMINARIA</t>
  </si>
  <si>
    <t>REGULADOR DE VOLTAJE</t>
  </si>
  <si>
    <t xml:space="preserve">ARUBA </t>
  </si>
  <si>
    <t>CAÑON  ACER</t>
  </si>
  <si>
    <t>TO2SON14</t>
  </si>
  <si>
    <t xml:space="preserve">REGULADOR DE VOLTAJE </t>
  </si>
  <si>
    <t>GXCC01D</t>
  </si>
  <si>
    <t>T02</t>
  </si>
  <si>
    <t xml:space="preserve">AIRE ACONDICIONADO LG 18000 BTU </t>
  </si>
  <si>
    <t>W182CM</t>
  </si>
  <si>
    <t>JL686B</t>
  </si>
  <si>
    <t>LAB. DE COMPUTO DE SISTEMAS COMPUTACIONALES</t>
  </si>
  <si>
    <t>G1</t>
  </si>
  <si>
    <t>AULAS EDIFICIO G</t>
  </si>
  <si>
    <t>SWITCH PARA VENTILADORES</t>
  </si>
  <si>
    <t>LAMPARAS LED (LUMINARIA LINEAL)</t>
  </si>
  <si>
    <t>AIRE ACONDICIONADO MIRAGE, COLOR BLANCO, 12000 BTU, SERIE ELF121D7062212349</t>
  </si>
  <si>
    <t>AIRE ACONDICIONADO MIRAGE, COLOR BLANCO, 24000 BTU, SERIE ELF261H44022300352</t>
  </si>
  <si>
    <t>MODELO ELF261H</t>
  </si>
  <si>
    <t>JOSE GARCIA VELAZQUEZ</t>
  </si>
  <si>
    <t>G2</t>
  </si>
  <si>
    <t xml:space="preserve">SWITCH PARA VENTILADORES </t>
  </si>
  <si>
    <t>AIRE ACONDICIONADO MIRAGE, COLOR BLANCO, 24000 BTU, SERIE ELF261H44022300264</t>
  </si>
  <si>
    <t>AIRE ACONDICIONADO MIRAGE, COLOR BLANCO, 12000 BTU, SERIE ELF121D7072206642</t>
  </si>
  <si>
    <t>G3</t>
  </si>
  <si>
    <t>4 SWTICH PARA CORRIENTE (ENCHUFES)</t>
  </si>
  <si>
    <t>AIRE ACONDICIONADO MIRAGE, COLOR BLANCO, 24000 BTU, SERIE ELF261H44122201963</t>
  </si>
  <si>
    <t xml:space="preserve">HUGO LUGA </t>
  </si>
  <si>
    <t>G4</t>
  </si>
  <si>
    <t>AIRE ACONDICIONADO MIRAGE, COLOR BLANCO, 24000 BTU, SERIE ELF2044H44022217</t>
  </si>
  <si>
    <t>MODELO ELF201H</t>
  </si>
  <si>
    <t>G5</t>
  </si>
  <si>
    <t>SWITCH PARA VENTILADORES (</t>
  </si>
  <si>
    <t>AIRE ACONDICIONADO MIRAGE, COLOR BLANCO, 24000 BTU, SERIE ELF261H44122202073</t>
  </si>
  <si>
    <t>G6</t>
  </si>
  <si>
    <t>AIRE ACONDICIONADO MIRAGE, COLOR BLANCO, 24000 BTU, SERIE ELF261H44122201157</t>
  </si>
  <si>
    <t>G7</t>
  </si>
  <si>
    <t>AIRE ACONDICIONADO MIRAGE, COLOR BLANCO, 24000 BTU, SERIE ELF261H44022300342</t>
  </si>
  <si>
    <t>G8</t>
  </si>
  <si>
    <t>AIRE ACONDICIONADO MIRAGE, COLOR BLANCO, 24000 BTU, SERIE ELF261H4022301290</t>
  </si>
  <si>
    <t>G9</t>
  </si>
  <si>
    <t>AIRE ACONDICIONADO MIRAGE, COLOR BLANCO, 24000 BTU, SERIE ELF261H44122202076</t>
  </si>
  <si>
    <t>G10</t>
  </si>
  <si>
    <t>AIRE ACONDICIONADO MIRAGE, COLOR BLANCO, 24000 BTU, SERIE ELF261H44022301236</t>
  </si>
  <si>
    <t xml:space="preserve"> SWITCH PARA VENTILADORES</t>
  </si>
  <si>
    <t>G11</t>
  </si>
  <si>
    <t>3 SWTICH PARA CORRIENTES (ENCHUFES)</t>
  </si>
  <si>
    <t xml:space="preserve">LAMPARAS LED (LUMINARIA LINEAL) </t>
  </si>
  <si>
    <t>G12</t>
  </si>
  <si>
    <t>AIRE ACONDICIONADO MIRAGE, COLOR BLANCO, 24000 BTU, SERIE ELF261H44022300436</t>
  </si>
  <si>
    <t>CUBICULO DE DOCENTES AULAS G</t>
  </si>
  <si>
    <t>SWITCH DE VENTILADORES</t>
  </si>
  <si>
    <t>MICROONDAS MARCA DAEVOO, COLOR BLANCO, TM149E31533406</t>
  </si>
  <si>
    <t>MODELO KOR-1NHW</t>
  </si>
  <si>
    <t>AIRE ACONDICIONADO MIRAGE, COLOR BLANCO, 12000 BTU, SERIE ELF261H44022300431</t>
  </si>
  <si>
    <t>AIRE ACONDICIONADO MIRAGE, COLOR BLANCO, 12000 BTU, SERIE ELF261H44862354628</t>
  </si>
  <si>
    <t>MODELO ELF120H</t>
  </si>
  <si>
    <t>AIRE ACONDICIONADO MIRAGE, COLOR BLANCO, 12000 BTU, SERIE ELF261H44022211351</t>
  </si>
  <si>
    <t>PASILLO PLANTA ALTA</t>
  </si>
  <si>
    <t>PASILLO PLANTA BAJA</t>
  </si>
  <si>
    <t>LUMINARIAL LINEAL</t>
  </si>
  <si>
    <t>LABORATORIOS G</t>
  </si>
  <si>
    <t>SALON H1</t>
  </si>
  <si>
    <t>AULAS H</t>
  </si>
  <si>
    <t>AULAS H1</t>
  </si>
  <si>
    <t>AIRE ACONDICIONADO TRANE, COLOR BLANCO, 36000 BTU</t>
  </si>
  <si>
    <t>MODELO 4MWW3536AMAA</t>
  </si>
  <si>
    <t>SALON H2</t>
  </si>
  <si>
    <t>MODELO 4MWW3536ANAA</t>
  </si>
  <si>
    <t>SALON H3</t>
  </si>
  <si>
    <t>SALON H4</t>
  </si>
  <si>
    <t>PASILLOS DEL EDIFICIO "H"</t>
  </si>
  <si>
    <t>SALON I1</t>
  </si>
  <si>
    <t>AIRE ACONDICIONADO LG, COLOR BLANCO, 24000 BTU, SERIE U462CA423JI7680</t>
  </si>
  <si>
    <t>MODELO C4MD126</t>
  </si>
  <si>
    <t>15 CONTACTOS</t>
  </si>
  <si>
    <t>CUBICULO DE DOCENTES AULAS I GESTION EMPRESARIAL</t>
  </si>
  <si>
    <t>18 SWITCH PARA CORRIENTES (ENCHUFES)</t>
  </si>
  <si>
    <t>AIRE ACONDICIONADO MIRAGE, COLOR BLANCO, 24000 BTU, SERIE EHF261P90216021O7</t>
  </si>
  <si>
    <t>MODELO EHF261P</t>
  </si>
  <si>
    <t>REFRIGERADOR MARCA DACE, COLOR GRIS</t>
  </si>
  <si>
    <t>MODELO RFA17821DCS</t>
  </si>
  <si>
    <t>MODEM DE INTERNET MARCA TE-PELIN,COLOR NEGRO, SERIE 22O84U4004382</t>
  </si>
  <si>
    <t>MODELO ARCHERC7</t>
  </si>
  <si>
    <t>IMPRESORA MARCA BROTHER, COLOR NEGRO, SERIE U64052K6H872236</t>
  </si>
  <si>
    <t>MODELO MFC-T800W</t>
  </si>
  <si>
    <t>DISPENSADOR DE AGUA MARCA DACE, COLOR GRIS, SERIE 2022080020</t>
  </si>
  <si>
    <t>MICROONDAS MARCA LG, COLOR BLANCO, SERIE 304TARU13102</t>
  </si>
  <si>
    <t>MODELO MS0742FW</t>
  </si>
  <si>
    <t>PASILLOS DEL EDIFICIO "I"</t>
  </si>
  <si>
    <t>AULA ANEXA</t>
  </si>
  <si>
    <t>AIRE ACONDICIONADO MARCA LENOX, COLOR BLANCO, 60000 BTU, SERIE 2405487240483280160034</t>
  </si>
  <si>
    <t>MODELO SE118C02597</t>
  </si>
  <si>
    <t>BOCINA MARCA STEREM, COLOR NEGRA</t>
  </si>
  <si>
    <t>PASILLOS AULA ANEXA</t>
  </si>
  <si>
    <t>BIBLIOTECA</t>
  </si>
  <si>
    <t>LIC. TELMA MENDOZA</t>
  </si>
  <si>
    <t>21 CONTACTOS</t>
  </si>
  <si>
    <t>AIRE ACONDICIONADO MARCA PRIME, COLOR BLANCO, 60000 BTU, SERIE SFF0DDL3FP4332002761</t>
  </si>
  <si>
    <t>MODELO EMPRC602-Y</t>
  </si>
  <si>
    <t>MONITOR MARCA HACER, COLOR NEGRO, SERIE 511023BB542</t>
  </si>
  <si>
    <t>MODELO P155HQL</t>
  </si>
  <si>
    <t>CPU MARCA STARME, COLOR NEGRO, SERIE 2340681092110</t>
  </si>
  <si>
    <t>MONITOR MARCA HACER, COLOR NEGRO, SERIE 51810658485</t>
  </si>
  <si>
    <t>CPU MARCA HP, COLOR NEGRO, SERIE 2340681092149</t>
  </si>
  <si>
    <t>MONITOR MARCA ACER, COLOR NEGRO, SERIE 90808770542</t>
  </si>
  <si>
    <t>MODELO X163W</t>
  </si>
  <si>
    <t>CPU MARCA HP, COLOR NEGRO, SERIE MXJ92702P4</t>
  </si>
  <si>
    <t>LIC. LULU</t>
  </si>
  <si>
    <t>REGULADORES DE CORRIENTE ELECTRICA MARCA CENTRA, COLOR BLANCO, 600 W, SERIE 601040804222</t>
  </si>
  <si>
    <t>MODELO CENTRAR1200NET</t>
  </si>
  <si>
    <t>REGULADOR DE ENERGIA MARCA COMPLET, COLOR NEGRO, SERIE 07ECESAT0080</t>
  </si>
  <si>
    <t>IMPRESORA HP, COLOR BLANCO, SERIE DES34PPOLLO</t>
  </si>
  <si>
    <t>MODELO HPLASERJET1300</t>
  </si>
  <si>
    <t>MICROONDAS MARCA DAEVOO, COLOR BLANCO, SERIE TM15XE52330940</t>
  </si>
  <si>
    <t>MODELO KOR-6L7B</t>
  </si>
  <si>
    <t>MONITOR MARCA BENQ, COLOR NEGRO, SERIE ET87806208SL0</t>
  </si>
  <si>
    <t>MODELO ET-0005-B</t>
  </si>
  <si>
    <t>CPU MARCA STREAM, COLOR NEGRO</t>
  </si>
  <si>
    <t>MONITOR MARCA COMPAC, COLOR NEGRO, SERIE CNC015Q2XN</t>
  </si>
  <si>
    <t>MODELO S1922A</t>
  </si>
  <si>
    <t>CPU MARCA COMPAC, COLOR NEGRO</t>
  </si>
  <si>
    <t>VENTILADOR MARCA KING CROWM, COLOR NEGRO, SERIE 6330406720061</t>
  </si>
  <si>
    <t>CPU MARCA COMPAC, COLOR NEGRO, SERIE 2340681086648</t>
  </si>
  <si>
    <t>MONITOR MARCA COMPAC, COLOR NEGRO, SERIE CNC015031A</t>
  </si>
  <si>
    <t>MONITOR MARCA DELL, COLOR NEGRO, SERIE 03807075942</t>
  </si>
  <si>
    <t>MODELO V246HQL</t>
  </si>
  <si>
    <t>IMPRESORA MARCA RICOH, COLOR BLANCO</t>
  </si>
  <si>
    <t>MONITOR MARCA HP, COLOR NEGRO, SERIE MXL20515B8</t>
  </si>
  <si>
    <t>MODELO B2B42LT</t>
  </si>
  <si>
    <t>VENTILADOR, SERIE 97868CZHV4BK</t>
  </si>
  <si>
    <t>CPU GAMER</t>
  </si>
  <si>
    <t>ESTACION METEOROLOGICA</t>
  </si>
  <si>
    <t>PASILLO BIBLIOTECA</t>
  </si>
  <si>
    <t>AULAS I</t>
  </si>
  <si>
    <t>CENTRO DE INFORMACION (BIBLIOTECA)</t>
  </si>
  <si>
    <t>ENFERMERIA</t>
  </si>
  <si>
    <t>ELIZABETH LARA</t>
  </si>
  <si>
    <t>AIRE ACONDICIONADO MARCA MIRAGE, COLOR BLANCO, 12000 BTU, SERIE CLF121D7062212757</t>
  </si>
  <si>
    <t>MODELO CLF121D</t>
  </si>
  <si>
    <t>VENTILADOR MARCA RECORD, COLOR NEGRO</t>
  </si>
  <si>
    <t>MONITOR MARC ACER, COLOR NGRO</t>
  </si>
  <si>
    <t>REGUALDOR DE ENERGIA ELECTRICA MARCA SOLABASIC, COLOR BLANCO, SERIE 95ECESAT0016</t>
  </si>
  <si>
    <t xml:space="preserve">LAMPARA DE EXAMINACION MARCA ICO, COLOR NEGRO, SERIE M1017289 </t>
  </si>
  <si>
    <t>MODELO 355</t>
  </si>
  <si>
    <t>LACTANCIA</t>
  </si>
  <si>
    <t>GUADALUPE SANCHEZ ALDANA</t>
  </si>
  <si>
    <t>REFRIGERADOR COLOR GRIS, SERIE 11062029D00242</t>
  </si>
  <si>
    <t>MODELO  GMR02BANMSS</t>
  </si>
  <si>
    <t>DESARROLLO ACADEMICO</t>
  </si>
  <si>
    <t>AIRE ACONDICIONADO MARCA MIRAGE, COLOR BLANCO, 12000 BUT, SERIE CLF121D7062213106</t>
  </si>
  <si>
    <t>IMPRESORA MARCA EPSON, COLOR NEGRO, SERIE BJDY038052</t>
  </si>
  <si>
    <t>MODELO C463C</t>
  </si>
  <si>
    <t>REGUALDOR DE ENERGIA ELECTRICA MARCA TRIPP-LITE, COLOR NEGRO</t>
  </si>
  <si>
    <t>AIRE ACONDICIONADO MARCA MIRAGE, COLOR BLANCO, 12000 BUT</t>
  </si>
  <si>
    <t>MONITOR MARCA ACER, COLOR NEGRO, SERIE 51810610985</t>
  </si>
  <si>
    <t>MODELO P166HQL</t>
  </si>
  <si>
    <t>CPU MARCA ACER, COLOR NEGRO, SERIE MXL1411W3J</t>
  </si>
  <si>
    <t>REGULADOR DE ENERGIA ELECTRICA MARCA VOLTECH, COLOR AMARILLO, 1200 W</t>
  </si>
  <si>
    <t>IMPRESORA MARCA HP, COLOR BLANCO</t>
  </si>
  <si>
    <t>MODELO M277DW</t>
  </si>
  <si>
    <t>MONITOR MARCA ACER, COLOR NEGRO, MARCA 51202717185</t>
  </si>
  <si>
    <t>MDOELO Q202HQL</t>
  </si>
  <si>
    <t>TELEFONO DE ESCRITORIO MARCA PANASONIC</t>
  </si>
  <si>
    <t>DISPENSADOR DE AGUA MARCA ANCE, COLOR BEIGE</t>
  </si>
  <si>
    <t>MODELO GXCCO1D</t>
  </si>
  <si>
    <t>REGUALDOR DE ENERGIA ELECTRICA MARCA CYBERPOWER, COLOR NEGRO, 1200 W</t>
  </si>
  <si>
    <t>CPU MARCA ACER, COLOR NEGRO</t>
  </si>
  <si>
    <t>2 BOCINAS MARCA DELL</t>
  </si>
  <si>
    <t>CUBICULO DE DOCTORES</t>
  </si>
  <si>
    <t>DOCTORES</t>
  </si>
  <si>
    <t>REGULADOR DE ENERGIA ELECTRICA, COLOR NEGRO, 600 W</t>
  </si>
  <si>
    <t>MODELO PROTEKTORRS-1400-I</t>
  </si>
  <si>
    <t>PASILLO INTERIOR</t>
  </si>
  <si>
    <t>AIRE ACONDICIONADO MIRAGE BLANCO 12000 BTU</t>
  </si>
  <si>
    <t>BOMBILLA DE LUZ 45W</t>
  </si>
  <si>
    <t>DEP. ANEXOS AL CENTRO DE INFORMACION</t>
  </si>
  <si>
    <t>INGLES</t>
  </si>
  <si>
    <t>MONITOR DELL BLANCO</t>
  </si>
  <si>
    <t xml:space="preserve">MONITOR ACER, CPU GAMER </t>
  </si>
  <si>
    <t>EXTRAESCOLARES</t>
  </si>
  <si>
    <t>MIGUEL MIRANDA TAPIA</t>
  </si>
  <si>
    <t>CAFETERA MARCA OSTER, COLOR NEGRO</t>
  </si>
  <si>
    <t>CPU MARCA DELL, COLOR NEGRO, SERIE 7773358250</t>
  </si>
  <si>
    <t>MONITOR MARCA DELL, COLOR NEGRO</t>
  </si>
  <si>
    <t>MODELO E1916HV</t>
  </si>
  <si>
    <t>TELEFONO FIJO MARCA PANASONIC,COLOR NEGRO, SERIE TTAPAKX06-833-A2</t>
  </si>
  <si>
    <t>MODELO KX-TS550ME</t>
  </si>
  <si>
    <t>AIRE ACONDICIONADO MIRAGE, COLOR BLANCO, 12000 BTU, SERIE EXTE28084719133932</t>
  </si>
  <si>
    <t>MODELO EXF121D</t>
  </si>
  <si>
    <t>MODELO MP 201SPF</t>
  </si>
  <si>
    <t>REGULADOR DE ENERGIA ELECTRICA MARCA COMPLET, 650 W, COLOR NEGRO, SERIE 5016B402414</t>
  </si>
  <si>
    <t>CPU MARCA TRUEBASIX, COLOR NEGRO, SERIE 1760952173773</t>
  </si>
  <si>
    <t xml:space="preserve">MONITOR MARCA HACER, COLOR NEGRO, SERIE 8878957029 </t>
  </si>
  <si>
    <t>MODELO K202HQL</t>
  </si>
  <si>
    <t>19 C0NTACTOS</t>
  </si>
  <si>
    <t>CPU MARCA COMPAQ, COLOR NEGRO</t>
  </si>
  <si>
    <t>MONITOR MARCA HACER, COLOR NEGRO</t>
  </si>
  <si>
    <t>CPU MARCA COMPAQ, COLOR NEGRO, SERIE MXL0011HZG</t>
  </si>
  <si>
    <t>MODELO WB977LTABM</t>
  </si>
  <si>
    <t>CPU MARCA TRUEBASIX, COLOR NEGRO, SERIE T0052QB00221</t>
  </si>
  <si>
    <t>MONITOR MARCA LG, COLOR NEGRO</t>
  </si>
  <si>
    <t>MODELO W1742S</t>
  </si>
  <si>
    <t>CPU MARCA HP, COLOR NEGRO, SERIE 537560-001</t>
  </si>
  <si>
    <t>CPU MARCA TRUEBASIX, COLOR NEGRO, SERIE 1760952172863</t>
  </si>
  <si>
    <t>MONITOR MARCA HP V194, COLOR NEGRO, SERIE 3CQ8041SM7</t>
  </si>
  <si>
    <t>MODELO V5E94AA</t>
  </si>
  <si>
    <t>CPU MARCA LG,  COLOR NEGRO, SERIE 2340681083505</t>
  </si>
  <si>
    <t>MODELO GB-300</t>
  </si>
  <si>
    <t xml:space="preserve">MONITOR MARCA DELL, COLOR NEGRO, SERIE CN-0X6N0J-72872-21D-C1US </t>
  </si>
  <si>
    <t>MODELO E1912HF</t>
  </si>
  <si>
    <t>REGULADOR DE ENERGIA ELECTRICA MARCA COMPLET, 650 W, COLOR NEGRO, SERIE 501693402414</t>
  </si>
  <si>
    <t>BOCINA MARCA INSPIRE, COLOR NEGRO, SERIE SN01351191015801</t>
  </si>
  <si>
    <t>MODELO CSW135</t>
  </si>
  <si>
    <t>AIRE ACONDICIONADO CARRIER, COLOR BLANCO, 12000 BTU, SERIE D200007031410070</t>
  </si>
  <si>
    <t>MODELO 4DUPC123A-E</t>
  </si>
  <si>
    <t>REGULADOR DE ENERGIA ELECTRICA, COLOR NEGRO</t>
  </si>
  <si>
    <t xml:space="preserve">CONECTOR DE ETERNET, COLOR BLANCO, MARCA MERCUSIS </t>
  </si>
  <si>
    <t>PASILLO EXTRAESCOLARES</t>
  </si>
  <si>
    <t>OFICINA DE ACTIVIDADES EXTRAESCOLARES</t>
  </si>
  <si>
    <t>OFICINA DE SERIVICIOS ESCOLARES</t>
  </si>
  <si>
    <t>ELVIRA GARCIA TELONA</t>
  </si>
  <si>
    <t>MONITOR MARCA HACER, COLOR NEGRO, SERIE MMLTYAA00351105D474201</t>
  </si>
  <si>
    <t>CPU MARCA STREAM, COLOR NEGRO, 300 GB</t>
  </si>
  <si>
    <t>REGULADOR DE ENERGIA ELECTRICA MARCA SOLABASIC, COLOR NEGRO, DE 700 W, SERIE E14F16706</t>
  </si>
  <si>
    <t>MODELO SLIM VOLT</t>
  </si>
  <si>
    <t>MONITOR Y CPU MARCA DELL, COLOR NEGRO, SERIE 7ZZJSX1</t>
  </si>
  <si>
    <t>MODELO 5348 SERIES</t>
  </si>
  <si>
    <t>IMPRESORA MARCA RICOH, COLOR BLANCO, DE 1548 W, SERIE E155M510384</t>
  </si>
  <si>
    <t>MODELO MP C3003SP</t>
  </si>
  <si>
    <t>MONITOR MARCA LENOVO, COLOR NEGRO</t>
  </si>
  <si>
    <t>CPU MARCA LENOVO, COLOR NEGRO, DE 500 GB HDD, 8GB RAM, SERIE A150222D</t>
  </si>
  <si>
    <t>MODELO LENOVO M710S</t>
  </si>
  <si>
    <t>REGULADOR DE ENERGIA ELECTRICA MARCA COMPLET, COLOR NEGRO, DE 650 W, SERIE 21AL092279</t>
  </si>
  <si>
    <t>MODELO RPLUS1300</t>
  </si>
  <si>
    <t>CPU MARCA XPS, COLOR NEGRO</t>
  </si>
  <si>
    <t>BOCINAS MARCA VORAGE, COLOR NEGRO</t>
  </si>
  <si>
    <t>MONITOR MARCA LENOVO, COLOR NEGOR</t>
  </si>
  <si>
    <t>CPU MARCA LENOVO, COLOR NEGRO, DE 500 GB HDD, 8 GB RAM, SERIE A170222D</t>
  </si>
  <si>
    <t>MODELO M710S</t>
  </si>
  <si>
    <t>CPU MARCA DELL, COLOR NEGRO</t>
  </si>
  <si>
    <t>AIRE ACONDICIONADO MARCA LG, COLOR BLANCO, 24000 BTU, SERIE MEZ61885115</t>
  </si>
  <si>
    <t>MODELO W242CM</t>
  </si>
  <si>
    <t>REGULADOR DE ENERGIA ELECTRICA MARCA STEREN, COLOR BLANCO, DE 1000 W</t>
  </si>
  <si>
    <t>MODELO MAX-1000</t>
  </si>
  <si>
    <t>REGULADOR DE ENERGIA ELECTRICA MARCA ALASKA NET, COLOR BLANCO, DE 1000 W, SERIE 1615 064448</t>
  </si>
  <si>
    <t>LAMPARAS LED DIVIDIDAS EN 3 LINEAS</t>
  </si>
  <si>
    <t>PROTECTOR TERMINCO, COLOR NEGRO, DE 120 V</t>
  </si>
  <si>
    <t>3 ROUTERS DE INTERNET</t>
  </si>
  <si>
    <t>PASILLOS DE LA OFICINA DE SERIVICIOS ESCOLARES</t>
  </si>
  <si>
    <t>DEPARTAMENTO DE ESTUDIOS PROFESIONAL</t>
  </si>
  <si>
    <t>MARIELA BERNAL VILLEGAS</t>
  </si>
  <si>
    <t>CPU GAMER, COLOR NEGRO</t>
  </si>
  <si>
    <t>REGULADOR DE ENERGIA ELECTRICA MARCA ISB, COLOR NEGRO, DE 1300 W</t>
  </si>
  <si>
    <t>5 CONTACTOS</t>
  </si>
  <si>
    <t>MONITOR MARCA DELL, COLOR NEGRO, SERIE CN-0UH572-46633-73B-4TNM</t>
  </si>
  <si>
    <t>MODELO E177FPB</t>
  </si>
  <si>
    <t>CPU MARCA HACER, COLOR NEGRO, SERIE 51466282230</t>
  </si>
  <si>
    <t>MODELO ASPIRE XC-705</t>
  </si>
  <si>
    <t>IMPRESORA MARCA RICOH, COLOR BLANCO, DE 1000 W, SERIE W3029506426</t>
  </si>
  <si>
    <t>DIRECCION ACADEMICA</t>
  </si>
  <si>
    <t>OCTAVIO OBIL MARTINEZ</t>
  </si>
  <si>
    <t>CPU MARCA STREAM, COLOR NEGRO, DE 300 GB</t>
  </si>
  <si>
    <t>REGULADOR DE ENERGIA ELECTRICA MARCA SOLABASIC, COLOR NEGRO, DE 700W, SERIE E11K36423</t>
  </si>
  <si>
    <t>MODELO KX-TS550LXW</t>
  </si>
  <si>
    <t>PROYECTOR MARCA BENQ, COLOR BLANCO, SERIE PDC3H02714000</t>
  </si>
  <si>
    <t>MODELO MS527</t>
  </si>
  <si>
    <t>BAÑOS DE DIRECCION ACADEMICA</t>
  </si>
  <si>
    <t>FOCO DE LUZ BLANCA</t>
  </si>
  <si>
    <t>SUBDIRECCION DE ESTUDIOS SUPERIORES</t>
  </si>
  <si>
    <t>OFELIA ENRIQUEZ ORDAZ</t>
  </si>
  <si>
    <t>MODELO D15S</t>
  </si>
  <si>
    <t>REGULADOR DE ENERGIA MARCA STEREN</t>
  </si>
  <si>
    <t>VENTILADOR MARCA NAVIA, COLOR AZUL, SERIE 23BM0840344</t>
  </si>
  <si>
    <t>MODELO CEN-1012</t>
  </si>
  <si>
    <t>CAFETERA COLOR NEGRA</t>
  </si>
  <si>
    <t>SUBCDIRECCION DE POSGRADO E INVESTIGACION</t>
  </si>
  <si>
    <t>CPU MARCA HACER, COLOR NEGRO, SERIE 51466283930</t>
  </si>
  <si>
    <t>REGULADOR DE CORRIENTE ELECTRICA MARCA COMPLET, COLOR NEGRO, DE 900 W, SERIE 10031018</t>
  </si>
  <si>
    <t>MODELO ERV-9-002</t>
  </si>
  <si>
    <t>TELEFONO DE ESCRITORIO MARCA PANASONIC, COLOR BLANCO, SERIE TTAPAV006-633-A3</t>
  </si>
  <si>
    <t>SECRETARIA DE LA DIVISION DE POSGRADO E INVESTIGACION Y SUBDIRECCION ACADEMICA</t>
  </si>
  <si>
    <t>IRENE REMEDIOS RAMON FERMAN</t>
  </si>
  <si>
    <t>REGULADOR DE ENERGIA MARCA CENTRA, COLOR BLANCO, DE 600 W, SERIE 501040884217</t>
  </si>
  <si>
    <t>MODELO CENTRA R 1200 NET</t>
  </si>
  <si>
    <t>SECRETARIA DE DIRECCION ACADEMICA</t>
  </si>
  <si>
    <t>LUZ CARMEN SORCIA SANCHEZ</t>
  </si>
  <si>
    <t>CPU MARCA ACTEC, COLOR NEGRO, SERIE 032206141653</t>
  </si>
  <si>
    <t>TELEFONO DE ESCRITORIO</t>
  </si>
  <si>
    <t>IMPRESORA MARCA RICOH, COLOR  BLANCA</t>
  </si>
  <si>
    <t>MODELO MP 3054</t>
  </si>
  <si>
    <t>DIVISION DE INGINIERIA AMBIENTAL</t>
  </si>
  <si>
    <t>JESSICA ALEJANDRA REYES LARIOS</t>
  </si>
  <si>
    <t>CPU MARCA DELL, COLOR NEGRO, SERIE 17AL330117</t>
  </si>
  <si>
    <t>DIVISION DE INGNIERIA EN SISTEMAS COMPUTACIONALES</t>
  </si>
  <si>
    <t>DIEGO DE JESUS VAZQUEZ LUCHO</t>
  </si>
  <si>
    <t>MONITOR MARCA LG, COLOR NEGRO, SERIE 211MXYG3G906</t>
  </si>
  <si>
    <t>MODELO 32LS3450-AU</t>
  </si>
  <si>
    <t>MONITOR MARCA ACER, COLOR NEGRO, SERIE MMT2BAA013038114564243</t>
  </si>
  <si>
    <t>CPU MARCA ACER, COLOR NEGRO, SERIE 00186-153-929-368</t>
  </si>
  <si>
    <t>MODELO D06D</t>
  </si>
  <si>
    <t>REGULADOR DE ENERGIA MARCA COMPLET, COLOR BLANCO</t>
  </si>
  <si>
    <t>REGULADOR DE ENERGIA ELECTRICA MARCA COMPLET, COLOR NEGRO, DE 650 W, SERIE 20AL240866</t>
  </si>
  <si>
    <t>MODELO ERV-6-001 RPLUS 1300</t>
  </si>
  <si>
    <t>DIVISION DE INGENIERIA INDUSTRIAL</t>
  </si>
  <si>
    <t>FLOR ILIANA CHONTAL PELAYO</t>
  </si>
  <si>
    <t>MONITOR MARCA DELL, COLOR NEGRO, SERIE MMT2BAA013038114584243</t>
  </si>
  <si>
    <t>REGULADOR DE ENERGIA ELECTRICA MARCA COMPLET, COLOR NEGRO, DE 650 W, SERIE 21AL092253</t>
  </si>
  <si>
    <t xml:space="preserve">MODELO ERV-6-001 </t>
  </si>
  <si>
    <t>TELEFONO DE ESCRITOIRO MARCA PANASONIC, COLOR NEGRO</t>
  </si>
  <si>
    <t>MODELO XK-TS550LXB</t>
  </si>
  <si>
    <t>DIVISION DE INGENIERIA ELECTROMECANICA</t>
  </si>
  <si>
    <t>MONITOR MARCA DELL, COLOR NEGRO, SERIE MMT2BAA0130381145A4243</t>
  </si>
  <si>
    <t>REGULADOR DE ENERGIA ELECTRICA MARCA SOLABASIC, COLOR NEGRO, DE 750 W, SERIE Q07E45447</t>
  </si>
  <si>
    <t>DIVISION DE LICENCIATURA EN ADMINISTRACION</t>
  </si>
  <si>
    <t>MANUEL DE JESUS CANO BUSTAMANTE</t>
  </si>
  <si>
    <t>REGULADOR DE ENERGIA MARCA VOLTECK, COLOR BLANCO, DE 600 J</t>
  </si>
  <si>
    <t>CPU MARCA HP, COLOR NEGRO</t>
  </si>
  <si>
    <t>DIVISION DE INGENIERIA MECATRONICA</t>
  </si>
  <si>
    <t>JOSAFAT MORTERA ELIAS</t>
  </si>
  <si>
    <t>MONITOR MARCA ASUS, COLOR NEGRO, SERIE N6LMTF034014</t>
  </si>
  <si>
    <t>MODELO VP228</t>
  </si>
  <si>
    <t>CPU MARCA YEYIAN, COLOR NEGRO, SERIE YNH00718070500759</t>
  </si>
  <si>
    <t>REGULADOR DE ENERGIA ELECTRICA MARCA MANHATAN, COLOR NEGRO</t>
  </si>
  <si>
    <t>ROUTER MARCA STEREN, SERIE PO32369210803001489</t>
  </si>
  <si>
    <t>DIVISION DE GESTION EMPRESARIAL</t>
  </si>
  <si>
    <t>ANA KARENINA CORDOBA FERMAN</t>
  </si>
  <si>
    <t>CPU MARCA HACER, COLOR NEGRO</t>
  </si>
  <si>
    <t>REGULADOR DE CORRIENTE ELECTRICA MARCA COMPLET, COLOR NEGRO</t>
  </si>
  <si>
    <t>CUARTO ENTRE CUBICULOS</t>
  </si>
  <si>
    <t>RACKS</t>
  </si>
  <si>
    <t>PASILLOS INTERIORES</t>
  </si>
  <si>
    <t>PASILLOS EXTERIORES</t>
  </si>
  <si>
    <t>OFICINA DE BECAS</t>
  </si>
  <si>
    <t>MARISOL LOPEZ IXTEPAN</t>
  </si>
  <si>
    <t>MODELO V5R03727</t>
  </si>
  <si>
    <t>CPU MARCA LENOVO, COLOR NEGRO, DE 500 GB HDD, 8 GB RAM, SERIE A150222D</t>
  </si>
  <si>
    <t>REGULADOR DE CORRIENTE ELECTRICA MARCA SOLABASIC, COLOR NEGRO, DE 700 W, SERIE E13K14809</t>
  </si>
  <si>
    <t>IMPRESORA MARCA RICOH, COLOR BLANCA</t>
  </si>
  <si>
    <t>PASILLO EXTERNO</t>
  </si>
  <si>
    <t>AREA DE SERVICIOS ESCOLARES</t>
  </si>
  <si>
    <t>AIREA ACONDICIONADO MARCA TCL, COLOR BLANCO, DE 24000 BTU, SERIE 12339WK248ZK41800462</t>
  </si>
  <si>
    <t>MODELO TMCB400C24C2C</t>
  </si>
  <si>
    <t>JESUS CORTEZ QUINTO</t>
  </si>
  <si>
    <t>JUAN LUIS BAIZABAL CHAPARROS</t>
  </si>
  <si>
    <t>AREA DE SERIVICIOS ESCOLARES</t>
  </si>
  <si>
    <t>CUBICULO DOCENTES (ZONA PINOS)</t>
  </si>
  <si>
    <t>CUBICULO 1</t>
  </si>
  <si>
    <t>IMPRESORA MARCA EPSON</t>
  </si>
  <si>
    <t>CPU MARCA ACER</t>
  </si>
  <si>
    <t>AIRE ACONDICIONADO MARCA LG</t>
  </si>
  <si>
    <t>MONITOR MARCA ACER</t>
  </si>
  <si>
    <t>BOCINAS</t>
  </si>
  <si>
    <t>CUBICULO 2</t>
  </si>
  <si>
    <t>ARMANDO ALVARADO ALVARADO</t>
  </si>
  <si>
    <t>AIRE ACONDICIONADO MARCA PANASONIC</t>
  </si>
  <si>
    <t>CUBICULO 3</t>
  </si>
  <si>
    <t>SOCORRO AGUIRRE FERNANDEZ</t>
  </si>
  <si>
    <t>2 VENTILADORES MARCA V.E.C.</t>
  </si>
  <si>
    <t>CUBICULO 4</t>
  </si>
  <si>
    <t>AIRE ACONDICIONADO PANASONIC</t>
  </si>
  <si>
    <t>MONITOR MARCA COMPAC</t>
  </si>
  <si>
    <t>MONITOR MARCA DELL</t>
  </si>
  <si>
    <t>CPU MARCA DELL</t>
  </si>
  <si>
    <t>REGULADOR ELECTRICO</t>
  </si>
  <si>
    <t xml:space="preserve">FRIGOBAR HISENSE </t>
  </si>
  <si>
    <t>FREIDORA DE AIRE</t>
  </si>
  <si>
    <t>PARILLA ELECTRICA</t>
  </si>
  <si>
    <t>SANDWCHERA</t>
  </si>
  <si>
    <t>ALMACEN DE RESIDUOS PELIGROSOS Y DE MANEJO ESPECIAL</t>
  </si>
  <si>
    <t>NINGUNO</t>
  </si>
  <si>
    <t>CAÑON</t>
  </si>
  <si>
    <t>ALUMBRADO EXTERIOR DEL ITSSAT</t>
  </si>
  <si>
    <t>SIN ACTIVIDAD</t>
  </si>
  <si>
    <t>Totales</t>
  </si>
  <si>
    <t>Acceso ITSSAT</t>
  </si>
  <si>
    <t>Edificio A</t>
  </si>
  <si>
    <t>Edificio D</t>
  </si>
  <si>
    <t>Edificio E</t>
  </si>
  <si>
    <t>Edificio F</t>
  </si>
  <si>
    <t>Lab. De sistemas computacionales</t>
  </si>
  <si>
    <t>Edificio G</t>
  </si>
  <si>
    <t>Edificio H</t>
  </si>
  <si>
    <t>Edificio I</t>
  </si>
  <si>
    <t>Centro de Información</t>
  </si>
  <si>
    <t>Extraescolares</t>
  </si>
  <si>
    <t>Servicios Escolares</t>
  </si>
  <si>
    <t>Cubiculos docentes (pinos)</t>
  </si>
  <si>
    <t>Almacen de Residuos</t>
  </si>
  <si>
    <t>Alumbrado Exterior</t>
  </si>
  <si>
    <t>EDIFICIO F</t>
  </si>
  <si>
    <t>SECCIONES</t>
  </si>
  <si>
    <t>Valores</t>
  </si>
  <si>
    <t>Suma de Consumo base de energía mensual</t>
  </si>
  <si>
    <t>servicio:858960302464</t>
  </si>
  <si>
    <t>2025</t>
  </si>
  <si>
    <t xml:space="preserve">Consumo anual promedio (kw) </t>
  </si>
  <si>
    <t>Seguridad</t>
  </si>
  <si>
    <t>Equipo de laboratorio</t>
  </si>
  <si>
    <t>Suma de potencia nominal mensual promediada 2020 (kw)</t>
  </si>
  <si>
    <t>Suma de potencia nominal mensual promediada 2025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</si>
</sst>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_-;\-* #,##0_-;_-* &quot;-&quot;??_-;_-@_-"/>
    <numFmt numFmtId="165" formatCode="0.0"/>
    <numFmt numFmtId="166" formatCode="#,##0.00_ ;\-#,##0.00\ "/>
    <numFmt numFmtId="167" formatCode="0.000"/>
  </numFmts>
  <fonts count="29">
    <font>
      <sz val="12"/>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charset val="129"/>
      <scheme val="minor"/>
    </font>
    <font>
      <u/>
      <sz val="12"/>
      <color theme="11"/>
      <name val="Calibri"/>
      <family val="2"/>
      <charset val="129"/>
      <scheme val="minor"/>
    </font>
    <font>
      <b/>
      <sz val="12"/>
      <color theme="1"/>
      <name val="Calibri"/>
      <family val="2"/>
      <scheme val="minor"/>
    </font>
    <font>
      <b/>
      <sz val="20"/>
      <color theme="1"/>
      <name val="Calibri"/>
      <family val="2"/>
      <scheme val="minor"/>
    </font>
    <font>
      <sz val="12"/>
      <color theme="1"/>
      <name val="Calibri"/>
      <family val="2"/>
      <charset val="129"/>
      <scheme val="minor"/>
    </font>
    <font>
      <b/>
      <sz val="11"/>
      <color theme="1"/>
      <name val="Calibri"/>
      <family val="2"/>
      <scheme val="minor"/>
    </font>
    <font>
      <sz val="11"/>
      <name val="Calibri"/>
      <family val="2"/>
      <scheme val="minor"/>
    </font>
    <font>
      <b/>
      <sz val="12"/>
      <name val="Calibri"/>
      <family val="2"/>
      <charset val="129"/>
      <scheme val="minor"/>
    </font>
    <font>
      <sz val="12"/>
      <name val="Calibri"/>
      <family val="2"/>
      <charset val="129"/>
      <scheme val="minor"/>
    </font>
    <font>
      <sz val="12"/>
      <color rgb="FF3F3F3F"/>
      <name val="Helvetica"/>
      <family val="2"/>
    </font>
    <font>
      <b/>
      <sz val="12"/>
      <name val="Helvetica"/>
    </font>
    <font>
      <sz val="12"/>
      <name val="Calibri"/>
      <family val="2"/>
      <scheme val="minor"/>
    </font>
    <font>
      <b/>
      <sz val="16"/>
      <color theme="1"/>
      <name val="Calibri"/>
      <family val="2"/>
      <scheme val="minor"/>
    </font>
    <font>
      <sz val="8"/>
      <name val="Calibri"/>
      <family val="2"/>
      <charset val="129"/>
      <scheme val="minor"/>
    </font>
    <font>
      <sz val="12"/>
      <color theme="1"/>
      <name val="Calibri"/>
      <family val="2"/>
      <scheme val="minor"/>
    </font>
    <font>
      <sz val="11"/>
      <color rgb="FF3F3F76"/>
      <name val="Calibri"/>
      <family val="2"/>
      <scheme val="minor"/>
    </font>
    <font>
      <b/>
      <sz val="11"/>
      <color rgb="FF3F3F3F"/>
      <name val="Calibri"/>
      <family val="2"/>
      <scheme val="minor"/>
    </font>
    <font>
      <sz val="11"/>
      <color theme="0"/>
      <name val="Calibri"/>
      <family val="2"/>
      <scheme val="minor"/>
    </font>
    <font>
      <b/>
      <sz val="11"/>
      <color rgb="FF3F3F76"/>
      <name val="Calibri"/>
      <family val="2"/>
      <scheme val="minor"/>
    </font>
    <font>
      <b/>
      <sz val="11"/>
      <name val="Calibri"/>
      <family val="2"/>
      <scheme val="minor"/>
    </font>
    <font>
      <sz val="12"/>
      <color theme="0"/>
      <name val="Calibri"/>
      <family val="2"/>
      <charset val="129"/>
      <scheme val="minor"/>
    </font>
    <font>
      <sz val="11"/>
      <color theme="1"/>
      <name val="Calibri"/>
      <family val="2"/>
      <charset val="129"/>
      <scheme val="minor"/>
    </font>
  </fonts>
  <fills count="27">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rgb="FFFFCC99"/>
      </patternFill>
    </fill>
    <fill>
      <patternFill patternType="solid">
        <fgColor rgb="FFFFFFCC"/>
      </patternFill>
    </fill>
    <fill>
      <patternFill patternType="solid">
        <fgColor theme="6"/>
      </patternFill>
    </fill>
    <fill>
      <patternFill patternType="solid">
        <fgColor theme="7" tint="0.39997558519241921"/>
        <bgColor indexed="65"/>
      </patternFill>
    </fill>
    <fill>
      <patternFill patternType="solid">
        <fgColor theme="3"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0000"/>
        <bgColor indexed="64"/>
      </patternFill>
    </fill>
    <fill>
      <patternFill patternType="solid">
        <fgColor rgb="FF00B0F0"/>
        <bgColor indexed="64"/>
      </patternFill>
    </fill>
    <fill>
      <patternFill patternType="solid">
        <fgColor theme="7" tint="0.39997558519241921"/>
        <bgColor indexed="64"/>
      </patternFill>
    </fill>
    <fill>
      <patternFill patternType="solid">
        <fgColor rgb="FF0070C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1"/>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style="thin">
        <color indexed="64"/>
      </left>
      <right style="thin">
        <color theme="0"/>
      </right>
      <top/>
      <bottom style="thin">
        <color theme="0"/>
      </bottom>
      <diagonal/>
    </border>
    <border>
      <left style="thin">
        <color theme="0"/>
      </left>
      <right style="thin">
        <color indexed="64"/>
      </right>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7">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44" fontId="11" fillId="0" borderId="0" applyFont="0" applyFill="0" applyBorder="0" applyAlignment="0" applyProtection="0"/>
    <xf numFmtId="0" fontId="22" fillId="13" borderId="11" applyNumberFormat="0" applyAlignment="0" applyProtection="0"/>
    <xf numFmtId="0" fontId="11" fillId="14" borderId="12" applyNumberFormat="0" applyFont="0" applyAlignment="0" applyProtection="0"/>
    <xf numFmtId="0" fontId="24" fillId="15" borderId="0" applyNumberFormat="0" applyBorder="0" applyAlignment="0" applyProtection="0"/>
    <xf numFmtId="0" fontId="3" fillId="16" borderId="0" applyNumberFormat="0" applyBorder="0" applyAlignment="0" applyProtection="0"/>
  </cellStyleXfs>
  <cellXfs count="159">
    <xf numFmtId="0" fontId="0" fillId="0" borderId="0" xfId="0"/>
    <xf numFmtId="0" fontId="0" fillId="0" borderId="0" xfId="0" pivotButton="1"/>
    <xf numFmtId="0" fontId="0" fillId="0" borderId="0" xfId="0" applyAlignment="1">
      <alignment horizontal="left"/>
    </xf>
    <xf numFmtId="0" fontId="0" fillId="0" borderId="0" xfId="0" applyAlignment="1">
      <alignment horizontal="center"/>
    </xf>
    <xf numFmtId="0" fontId="12" fillId="0" borderId="0" xfId="0" applyFont="1" applyAlignment="1">
      <alignment horizontal="left"/>
    </xf>
    <xf numFmtId="0" fontId="12" fillId="0" borderId="0" xfId="0" applyFont="1" applyAlignment="1">
      <alignment vertical="center"/>
    </xf>
    <xf numFmtId="0" fontId="12" fillId="0" borderId="0" xfId="0" applyFont="1"/>
    <xf numFmtId="0" fontId="12" fillId="0" borderId="0" xfId="0" applyFont="1" applyAlignment="1">
      <alignment horizontal="center"/>
    </xf>
    <xf numFmtId="0" fontId="12" fillId="0" borderId="1" xfId="0" applyFont="1" applyBorder="1" applyAlignment="1">
      <alignment horizontal="left"/>
    </xf>
    <xf numFmtId="0" fontId="16" fillId="0" borderId="1" xfId="0" applyFont="1" applyBorder="1"/>
    <xf numFmtId="0" fontId="0" fillId="0" borderId="1" xfId="0" applyBorder="1"/>
    <xf numFmtId="0" fontId="12" fillId="0" borderId="1" xfId="0" applyFont="1" applyBorder="1" applyAlignment="1">
      <alignment horizontal="right"/>
    </xf>
    <xf numFmtId="165" fontId="12" fillId="0" borderId="1" xfId="0" applyNumberFormat="1" applyFont="1" applyBorder="1" applyAlignment="1">
      <alignment horizontal="right"/>
    </xf>
    <xf numFmtId="0" fontId="12" fillId="4" borderId="1" xfId="0" applyFont="1" applyFill="1" applyBorder="1" applyAlignment="1">
      <alignment horizontal="left" wrapText="1"/>
    </xf>
    <xf numFmtId="0" fontId="9" fillId="2" borderId="1" xfId="0" applyFont="1" applyFill="1" applyBorder="1" applyAlignment="1">
      <alignment horizontal="center" vertical="top" wrapText="1"/>
    </xf>
    <xf numFmtId="9" fontId="0" fillId="0" borderId="1" xfId="7" applyFont="1" applyBorder="1"/>
    <xf numFmtId="164" fontId="0" fillId="0" borderId="1" xfId="8" applyNumberFormat="1" applyFont="1" applyBorder="1"/>
    <xf numFmtId="164" fontId="0" fillId="0" borderId="1" xfId="0" applyNumberFormat="1" applyBorder="1"/>
    <xf numFmtId="164" fontId="9" fillId="0" borderId="1" xfId="8" applyNumberFormat="1" applyFont="1" applyBorder="1"/>
    <xf numFmtId="164" fontId="9" fillId="0" borderId="1" xfId="0" applyNumberFormat="1" applyFont="1" applyBorder="1"/>
    <xf numFmtId="1" fontId="12" fillId="5" borderId="1" xfId="0" applyNumberFormat="1" applyFont="1" applyFill="1" applyBorder="1"/>
    <xf numFmtId="165" fontId="0" fillId="0" borderId="0" xfId="0" applyNumberFormat="1"/>
    <xf numFmtId="0" fontId="14" fillId="0" borderId="0" xfId="0" applyFont="1" applyAlignment="1">
      <alignment horizontal="center" vertical="center" wrapText="1"/>
    </xf>
    <xf numFmtId="0" fontId="15" fillId="0" borderId="0" xfId="0" applyFont="1"/>
    <xf numFmtId="2" fontId="0" fillId="0" borderId="0" xfId="7" applyNumberFormat="1" applyFont="1" applyFill="1" applyBorder="1" applyAlignment="1">
      <alignment horizontal="center"/>
    </xf>
    <xf numFmtId="0" fontId="0" fillId="0" borderId="0" xfId="0" applyAlignment="1">
      <alignment horizontal="center" vertical="center"/>
    </xf>
    <xf numFmtId="0" fontId="13" fillId="0" borderId="0" xfId="0" applyFont="1" applyAlignment="1">
      <alignment horizontal="center"/>
    </xf>
    <xf numFmtId="0" fontId="12" fillId="0" borderId="0" xfId="0" applyFont="1" applyAlignment="1">
      <alignment horizontal="left" vertical="center"/>
    </xf>
    <xf numFmtId="2" fontId="0" fillId="0" borderId="0" xfId="0" applyNumberFormat="1"/>
    <xf numFmtId="164" fontId="0" fillId="0" borderId="0" xfId="0" applyNumberFormat="1"/>
    <xf numFmtId="0" fontId="6" fillId="0" borderId="0" xfId="9"/>
    <xf numFmtId="0" fontId="12" fillId="0" borderId="0" xfId="9" applyFont="1" applyAlignment="1">
      <alignment horizontal="center"/>
    </xf>
    <xf numFmtId="164" fontId="0" fillId="0" borderId="0" xfId="10" applyNumberFormat="1" applyFont="1"/>
    <xf numFmtId="0" fontId="6" fillId="0" borderId="4" xfId="9" applyBorder="1"/>
    <xf numFmtId="0" fontId="6" fillId="0" borderId="1" xfId="9" applyBorder="1" applyAlignment="1">
      <alignment horizontal="center"/>
    </xf>
    <xf numFmtId="0" fontId="6" fillId="0" borderId="2" xfId="9" applyBorder="1" applyAlignment="1">
      <alignment horizontal="center"/>
    </xf>
    <xf numFmtId="0" fontId="6" fillId="0" borderId="7" xfId="9" applyBorder="1" applyAlignment="1">
      <alignment horizontal="center"/>
    </xf>
    <xf numFmtId="0" fontId="12" fillId="6" borderId="1" xfId="9" applyFont="1" applyFill="1" applyBorder="1" applyAlignment="1">
      <alignment horizontal="center"/>
    </xf>
    <xf numFmtId="0" fontId="6" fillId="0" borderId="5" xfId="9" applyBorder="1"/>
    <xf numFmtId="0" fontId="6" fillId="0" borderId="8" xfId="9" applyBorder="1" applyAlignment="1">
      <alignment horizontal="center"/>
    </xf>
    <xf numFmtId="0" fontId="12" fillId="0" borderId="0" xfId="9" applyFont="1"/>
    <xf numFmtId="0" fontId="12" fillId="7" borderId="1" xfId="9" applyFont="1" applyFill="1" applyBorder="1" applyAlignment="1">
      <alignment horizontal="center"/>
    </xf>
    <xf numFmtId="0" fontId="12" fillId="7" borderId="6" xfId="9" applyFont="1" applyFill="1" applyBorder="1"/>
    <xf numFmtId="0" fontId="12" fillId="7" borderId="7" xfId="9" applyFont="1" applyFill="1" applyBorder="1"/>
    <xf numFmtId="0" fontId="12" fillId="7" borderId="7" xfId="9" applyFont="1" applyFill="1" applyBorder="1" applyAlignment="1">
      <alignment horizontal="center"/>
    </xf>
    <xf numFmtId="0" fontId="12" fillId="7" borderId="5" xfId="9" applyFont="1" applyFill="1" applyBorder="1" applyAlignment="1">
      <alignment horizontal="center"/>
    </xf>
    <xf numFmtId="1" fontId="12" fillId="7" borderId="8" xfId="9" applyNumberFormat="1" applyFont="1" applyFill="1" applyBorder="1" applyAlignment="1">
      <alignment horizontal="center"/>
    </xf>
    <xf numFmtId="0" fontId="12" fillId="8" borderId="1" xfId="9" applyFont="1" applyFill="1" applyBorder="1" applyAlignment="1">
      <alignment horizontal="center"/>
    </xf>
    <xf numFmtId="0" fontId="5" fillId="8" borderId="1" xfId="9" applyFont="1" applyFill="1" applyBorder="1" applyAlignment="1">
      <alignment horizontal="center"/>
    </xf>
    <xf numFmtId="2" fontId="5" fillId="0" borderId="1" xfId="9" applyNumberFormat="1" applyFont="1" applyBorder="1" applyAlignment="1">
      <alignment horizontal="center"/>
    </xf>
    <xf numFmtId="0" fontId="12" fillId="9" borderId="1" xfId="9" applyFont="1" applyFill="1" applyBorder="1" applyAlignment="1">
      <alignment horizontal="center"/>
    </xf>
    <xf numFmtId="1" fontId="12" fillId="9" borderId="1" xfId="9" applyNumberFormat="1" applyFont="1" applyFill="1" applyBorder="1" applyAlignment="1">
      <alignment horizontal="center"/>
    </xf>
    <xf numFmtId="165" fontId="12" fillId="0" borderId="0" xfId="9" applyNumberFormat="1" applyFont="1" applyAlignment="1">
      <alignment horizontal="center"/>
    </xf>
    <xf numFmtId="1" fontId="12" fillId="4" borderId="1" xfId="9" applyNumberFormat="1" applyFont="1" applyFill="1" applyBorder="1" applyAlignment="1">
      <alignment horizontal="center"/>
    </xf>
    <xf numFmtId="165" fontId="12" fillId="7" borderId="1" xfId="9" applyNumberFormat="1" applyFont="1" applyFill="1" applyBorder="1" applyAlignment="1">
      <alignment horizontal="center"/>
    </xf>
    <xf numFmtId="0" fontId="12" fillId="3" borderId="1" xfId="9" applyFont="1" applyFill="1" applyBorder="1" applyAlignment="1">
      <alignment horizontal="center" wrapText="1"/>
    </xf>
    <xf numFmtId="166" fontId="9" fillId="3" borderId="1" xfId="12" applyNumberFormat="1" applyFont="1" applyFill="1" applyBorder="1" applyAlignment="1">
      <alignment horizontal="center"/>
    </xf>
    <xf numFmtId="0" fontId="12" fillId="7" borderId="1" xfId="9" applyFont="1" applyFill="1" applyBorder="1" applyAlignment="1">
      <alignment horizontal="center" wrapText="1"/>
    </xf>
    <xf numFmtId="0" fontId="12" fillId="10" borderId="10" xfId="0" applyFont="1" applyFill="1" applyBorder="1" applyAlignment="1">
      <alignment horizontal="center"/>
    </xf>
    <xf numFmtId="0" fontId="12" fillId="10" borderId="3" xfId="0" applyFont="1" applyFill="1" applyBorder="1" applyAlignment="1">
      <alignment horizontal="center"/>
    </xf>
    <xf numFmtId="0" fontId="12" fillId="11" borderId="3" xfId="0" applyFont="1" applyFill="1" applyBorder="1" applyAlignment="1">
      <alignment horizontal="center"/>
    </xf>
    <xf numFmtId="0" fontId="0" fillId="0" borderId="0" xfId="0" applyFill="1"/>
    <xf numFmtId="0" fontId="0" fillId="0" borderId="0" xfId="0" applyFill="1" applyAlignment="1">
      <alignment horizontal="center"/>
    </xf>
    <xf numFmtId="0" fontId="12" fillId="0" borderId="0" xfId="0" applyFont="1" applyBorder="1" applyAlignment="1">
      <alignment horizontal="left"/>
    </xf>
    <xf numFmtId="0" fontId="12" fillId="5" borderId="0" xfId="0" applyFont="1" applyFill="1" applyBorder="1" applyAlignment="1">
      <alignment horizontal="left"/>
    </xf>
    <xf numFmtId="0" fontId="21" fillId="0" borderId="0" xfId="0" applyFont="1" applyAlignment="1">
      <alignment horizontal="center"/>
    </xf>
    <xf numFmtId="0" fontId="12" fillId="0" borderId="0" xfId="0" applyFont="1" applyFill="1"/>
    <xf numFmtId="0" fontId="18" fillId="0" borderId="0" xfId="0" applyFont="1" applyAlignment="1">
      <alignment horizontal="center"/>
    </xf>
    <xf numFmtId="0" fontId="0" fillId="0" borderId="0" xfId="0" applyAlignment="1">
      <alignment horizontal="left" vertical="center"/>
    </xf>
    <xf numFmtId="0" fontId="4" fillId="0" borderId="0" xfId="0" applyFont="1" applyAlignment="1">
      <alignment horizontal="left"/>
    </xf>
    <xf numFmtId="0" fontId="18" fillId="0" borderId="0" xfId="0" applyFont="1" applyAlignment="1">
      <alignment horizontal="left" vertical="center"/>
    </xf>
    <xf numFmtId="0" fontId="0" fillId="0" borderId="0" xfId="0" applyFill="1" applyAlignment="1">
      <alignment horizontal="left" vertical="center"/>
    </xf>
    <xf numFmtId="0" fontId="12" fillId="0" borderId="0" xfId="0" applyFont="1" applyBorder="1" applyAlignment="1">
      <alignment horizontal="center"/>
    </xf>
    <xf numFmtId="0" fontId="0" fillId="0" borderId="0" xfId="0" applyFill="1" applyAlignment="1">
      <alignment horizontal="left"/>
    </xf>
    <xf numFmtId="0" fontId="12" fillId="17" borderId="3" xfId="0" applyFont="1" applyFill="1" applyBorder="1"/>
    <xf numFmtId="0" fontId="0" fillId="0" borderId="0" xfId="0" applyFill="1" applyBorder="1"/>
    <xf numFmtId="0" fontId="0" fillId="0" borderId="0" xfId="0" applyFill="1" applyBorder="1" applyAlignment="1">
      <alignment horizontal="center"/>
    </xf>
    <xf numFmtId="0" fontId="9" fillId="0" borderId="0" xfId="0" applyFont="1" applyFill="1" applyBorder="1"/>
    <xf numFmtId="0" fontId="12" fillId="0" borderId="0" xfId="0" applyFont="1" applyFill="1" applyBorder="1"/>
    <xf numFmtId="0" fontId="0" fillId="0" borderId="0" xfId="0" applyFill="1" applyBorder="1" applyAlignment="1">
      <alignment horizontal="left"/>
    </xf>
    <xf numFmtId="0" fontId="23" fillId="20" borderId="12" xfId="14" applyFont="1" applyFill="1"/>
    <xf numFmtId="0" fontId="25" fillId="12" borderId="11" xfId="13" applyFont="1" applyFill="1" applyAlignment="1">
      <alignment horizontal="left"/>
    </xf>
    <xf numFmtId="0" fontId="12" fillId="0" borderId="0" xfId="0" applyFont="1" applyFill="1" applyBorder="1" applyAlignment="1">
      <alignment horizontal="left"/>
    </xf>
    <xf numFmtId="0" fontId="3" fillId="0" borderId="0" xfId="0" applyFont="1" applyFill="1" applyBorder="1" applyAlignment="1">
      <alignment horizontal="left"/>
    </xf>
    <xf numFmtId="0" fontId="26" fillId="23" borderId="3" xfId="15" applyFont="1" applyFill="1" applyBorder="1" applyAlignment="1">
      <alignment horizontal="center"/>
    </xf>
    <xf numFmtId="0" fontId="12" fillId="12" borderId="3" xfId="0" applyFont="1" applyFill="1" applyBorder="1" applyAlignment="1">
      <alignment horizontal="center"/>
    </xf>
    <xf numFmtId="0" fontId="12" fillId="21" borderId="3" xfId="0" applyFont="1" applyFill="1" applyBorder="1" applyAlignment="1">
      <alignment horizontal="center"/>
    </xf>
    <xf numFmtId="0" fontId="12" fillId="21" borderId="3" xfId="0" applyFont="1" applyFill="1" applyBorder="1" applyAlignment="1">
      <alignment horizontal="left"/>
    </xf>
    <xf numFmtId="0" fontId="0" fillId="0" borderId="0" xfId="0" applyBorder="1" applyAlignment="1">
      <alignment horizontal="left"/>
    </xf>
    <xf numFmtId="0" fontId="12" fillId="12" borderId="3" xfId="15" applyFont="1" applyFill="1" applyBorder="1" applyAlignment="1">
      <alignment horizontal="left"/>
    </xf>
    <xf numFmtId="0" fontId="12" fillId="11" borderId="3" xfId="0" applyFont="1" applyFill="1" applyBorder="1" applyAlignment="1">
      <alignment horizontal="left"/>
    </xf>
    <xf numFmtId="0" fontId="0" fillId="0" borderId="0" xfId="0" applyBorder="1"/>
    <xf numFmtId="0" fontId="0" fillId="18" borderId="0" xfId="0" applyFill="1" applyBorder="1" applyAlignment="1">
      <alignment horizontal="center"/>
    </xf>
    <xf numFmtId="167" fontId="0" fillId="0" borderId="0" xfId="0" applyNumberFormat="1"/>
    <xf numFmtId="0" fontId="2" fillId="0" borderId="0" xfId="0" applyFont="1" applyFill="1" applyAlignment="1">
      <alignment horizontal="left"/>
    </xf>
    <xf numFmtId="0" fontId="28" fillId="0" borderId="0" xfId="0" applyFont="1" applyFill="1" applyAlignment="1">
      <alignment horizontal="left"/>
    </xf>
    <xf numFmtId="0" fontId="12" fillId="19" borderId="3" xfId="0" applyFont="1" applyFill="1" applyBorder="1" applyAlignment="1">
      <alignment horizontal="left"/>
    </xf>
    <xf numFmtId="0" fontId="12" fillId="22" borderId="3" xfId="0" applyFont="1" applyFill="1" applyBorder="1" applyAlignment="1">
      <alignment horizontal="left"/>
    </xf>
    <xf numFmtId="0" fontId="12" fillId="21" borderId="3" xfId="16" applyFont="1" applyFill="1" applyBorder="1" applyAlignment="1">
      <alignment horizontal="left"/>
    </xf>
    <xf numFmtId="0" fontId="26" fillId="20" borderId="3" xfId="0" applyFont="1" applyFill="1" applyBorder="1" applyAlignment="1">
      <alignment horizontal="left"/>
    </xf>
    <xf numFmtId="0" fontId="25" fillId="25" borderId="11" xfId="13" applyFont="1" applyFill="1" applyAlignment="1">
      <alignment horizontal="left"/>
    </xf>
    <xf numFmtId="0" fontId="12" fillId="10" borderId="3" xfId="0" applyFont="1" applyFill="1" applyBorder="1" applyAlignment="1">
      <alignment horizontal="left"/>
    </xf>
    <xf numFmtId="0" fontId="12" fillId="25" borderId="3" xfId="0" applyFont="1" applyFill="1" applyBorder="1" applyAlignment="1">
      <alignment horizontal="left"/>
    </xf>
    <xf numFmtId="0" fontId="12" fillId="25" borderId="13" xfId="0" applyFont="1" applyFill="1" applyBorder="1" applyAlignment="1">
      <alignment horizontal="left"/>
    </xf>
    <xf numFmtId="0" fontId="15" fillId="0" borderId="2" xfId="0" applyFont="1" applyBorder="1"/>
    <xf numFmtId="0" fontId="15" fillId="0" borderId="1" xfId="0" applyFont="1" applyBorder="1"/>
    <xf numFmtId="167" fontId="27" fillId="26" borderId="14" xfId="0" applyNumberFormat="1" applyFont="1" applyFill="1" applyBorder="1"/>
    <xf numFmtId="0" fontId="0" fillId="10" borderId="15" xfId="0" applyFill="1" applyBorder="1"/>
    <xf numFmtId="167" fontId="27" fillId="26" borderId="16" xfId="0" applyNumberFormat="1" applyFont="1" applyFill="1" applyBorder="1"/>
    <xf numFmtId="0" fontId="0" fillId="11" borderId="17" xfId="0" applyFill="1" applyBorder="1"/>
    <xf numFmtId="0" fontId="0" fillId="24" borderId="17" xfId="0" applyFill="1" applyBorder="1"/>
    <xf numFmtId="0" fontId="0" fillId="19" borderId="17" xfId="0" applyFill="1" applyBorder="1"/>
    <xf numFmtId="0" fontId="0" fillId="22" borderId="17" xfId="0" applyFill="1" applyBorder="1"/>
    <xf numFmtId="0" fontId="0" fillId="21" borderId="17" xfId="0" applyFill="1" applyBorder="1"/>
    <xf numFmtId="0" fontId="0" fillId="20" borderId="17" xfId="0" applyFill="1" applyBorder="1"/>
    <xf numFmtId="0" fontId="0" fillId="12" borderId="17" xfId="0" applyFill="1" applyBorder="1"/>
    <xf numFmtId="0" fontId="0" fillId="25" borderId="17" xfId="0" applyFill="1" applyBorder="1"/>
    <xf numFmtId="0" fontId="0" fillId="23" borderId="17" xfId="0" applyFill="1" applyBorder="1"/>
    <xf numFmtId="0" fontId="0" fillId="10" borderId="17" xfId="0" applyFill="1" applyBorder="1"/>
    <xf numFmtId="167" fontId="27" fillId="26" borderId="18" xfId="0" applyNumberFormat="1" applyFont="1" applyFill="1" applyBorder="1"/>
    <xf numFmtId="0" fontId="0" fillId="25" borderId="19" xfId="0" applyFill="1" applyBorder="1"/>
    <xf numFmtId="0" fontId="12" fillId="11" borderId="3" xfId="0" applyFont="1" applyFill="1" applyBorder="1" applyAlignment="1"/>
    <xf numFmtId="0" fontId="12" fillId="0" borderId="0" xfId="0" applyFont="1" applyFill="1" applyBorder="1" applyAlignment="1"/>
    <xf numFmtId="10" fontId="0" fillId="0" borderId="0" xfId="0" applyNumberFormat="1"/>
    <xf numFmtId="0" fontId="12" fillId="0" borderId="0" xfId="9" applyFont="1" applyAlignment="1">
      <alignment horizontal="center"/>
    </xf>
    <xf numFmtId="0" fontId="6" fillId="0" borderId="0" xfId="9" applyAlignment="1">
      <alignment horizontal="center"/>
    </xf>
    <xf numFmtId="0" fontId="10" fillId="0" borderId="0" xfId="0" applyFont="1" applyAlignment="1">
      <alignment horizontal="center"/>
    </xf>
    <xf numFmtId="0" fontId="19" fillId="7" borderId="8" xfId="9" applyFont="1" applyFill="1" applyBorder="1" applyAlignment="1">
      <alignment horizontal="center" vertical="center"/>
    </xf>
    <xf numFmtId="0" fontId="19" fillId="7" borderId="9" xfId="9" applyFont="1" applyFill="1" applyBorder="1" applyAlignment="1">
      <alignment horizontal="center" vertical="center"/>
    </xf>
    <xf numFmtId="0" fontId="19" fillId="7" borderId="7" xfId="9" applyFont="1" applyFill="1" applyBorder="1" applyAlignment="1">
      <alignment horizontal="center" vertical="center"/>
    </xf>
    <xf numFmtId="0" fontId="6" fillId="0" borderId="0" xfId="9" applyAlignment="1">
      <alignment horizontal="center"/>
    </xf>
    <xf numFmtId="0" fontId="19" fillId="7" borderId="8" xfId="9" applyFont="1" applyFill="1" applyBorder="1" applyAlignment="1">
      <alignment horizontal="center" vertical="center" wrapText="1"/>
    </xf>
    <xf numFmtId="0" fontId="19" fillId="7" borderId="9" xfId="9" applyFont="1" applyFill="1" applyBorder="1" applyAlignment="1">
      <alignment horizontal="center" vertical="center" wrapText="1"/>
    </xf>
    <xf numFmtId="0" fontId="19" fillId="7" borderId="7" xfId="9" applyFont="1" applyFill="1" applyBorder="1" applyAlignment="1">
      <alignment horizontal="center" vertical="center" wrapText="1"/>
    </xf>
    <xf numFmtId="0" fontId="17" fillId="2" borderId="2" xfId="0" applyFont="1" applyFill="1" applyBorder="1" applyAlignment="1">
      <alignment horizontal="center"/>
    </xf>
    <xf numFmtId="0" fontId="17" fillId="2" borderId="3" xfId="0" applyFont="1" applyFill="1" applyBorder="1" applyAlignment="1">
      <alignment horizontal="center"/>
    </xf>
    <xf numFmtId="0" fontId="17" fillId="2" borderId="4" xfId="0" applyFont="1" applyFill="1" applyBorder="1" applyAlignment="1">
      <alignment horizontal="center"/>
    </xf>
    <xf numFmtId="0" fontId="0" fillId="3" borderId="2" xfId="0" applyFill="1" applyBorder="1" applyAlignment="1">
      <alignment horizontal="center"/>
    </xf>
    <xf numFmtId="0" fontId="0" fillId="3" borderId="4" xfId="0" applyFill="1" applyBorder="1" applyAlignment="1">
      <alignment horizontal="center"/>
    </xf>
    <xf numFmtId="0" fontId="1" fillId="0" borderId="0" xfId="9" applyFont="1" applyAlignment="1">
      <alignment horizontal="center"/>
    </xf>
    <xf numFmtId="0" fontId="1" fillId="0" borderId="0" xfId="9" applyFont="1"/>
    <xf numFmtId="0" fontId="10" fillId="0" borderId="21" xfId="9" applyFont="1" applyBorder="1" applyAlignment="1">
      <alignment horizontal="center"/>
    </xf>
    <xf numFmtId="0" fontId="1" fillId="0" borderId="0" xfId="9" applyFont="1" applyAlignment="1">
      <alignment horizontal="center"/>
    </xf>
    <xf numFmtId="0" fontId="6" fillId="0" borderId="0" xfId="9" applyBorder="1"/>
    <xf numFmtId="0" fontId="6" fillId="0" borderId="3" xfId="9" applyBorder="1"/>
    <xf numFmtId="0" fontId="6" fillId="0" borderId="13" xfId="9" applyBorder="1"/>
    <xf numFmtId="0" fontId="12" fillId="0" borderId="0" xfId="9" applyFont="1" applyBorder="1" applyAlignment="1">
      <alignment horizontal="center"/>
    </xf>
    <xf numFmtId="0" fontId="12" fillId="0" borderId="0" xfId="9" applyFont="1" applyFill="1" applyBorder="1" applyAlignment="1">
      <alignment horizontal="center" wrapText="1"/>
    </xf>
    <xf numFmtId="0" fontId="19" fillId="7" borderId="5" xfId="9" applyFont="1" applyFill="1" applyBorder="1" applyAlignment="1">
      <alignment horizontal="center" vertical="center" wrapText="1"/>
    </xf>
    <xf numFmtId="0" fontId="19" fillId="7" borderId="20" xfId="9" applyFont="1" applyFill="1" applyBorder="1" applyAlignment="1">
      <alignment horizontal="center" vertical="center" wrapText="1"/>
    </xf>
    <xf numFmtId="0" fontId="19" fillId="7" borderId="6" xfId="9" applyFont="1" applyFill="1" applyBorder="1" applyAlignment="1">
      <alignment horizontal="center" vertical="center" wrapText="1"/>
    </xf>
    <xf numFmtId="0" fontId="12" fillId="4" borderId="7" xfId="9" applyFont="1" applyFill="1" applyBorder="1" applyAlignment="1">
      <alignment horizontal="center" wrapText="1"/>
    </xf>
    <xf numFmtId="0" fontId="1" fillId="0" borderId="0" xfId="9" applyNumberFormat="1" applyFont="1" applyBorder="1" applyAlignment="1">
      <alignment horizontal="center"/>
    </xf>
    <xf numFmtId="0" fontId="1" fillId="0" borderId="21" xfId="9" applyFont="1" applyBorder="1" applyAlignment="1">
      <alignment horizontal="center"/>
    </xf>
    <xf numFmtId="0" fontId="6" fillId="0" borderId="22" xfId="9" applyBorder="1" applyAlignment="1">
      <alignment horizontal="center"/>
    </xf>
    <xf numFmtId="0" fontId="1" fillId="0" borderId="23" xfId="9" applyFont="1" applyBorder="1"/>
    <xf numFmtId="0" fontId="10" fillId="0" borderId="22" xfId="9" applyFont="1" applyBorder="1" applyAlignment="1">
      <alignment horizontal="center"/>
    </xf>
    <xf numFmtId="0" fontId="10" fillId="0" borderId="23" xfId="9" applyFont="1" applyBorder="1" applyAlignment="1">
      <alignment horizontal="center"/>
    </xf>
    <xf numFmtId="0" fontId="19" fillId="7" borderId="1" xfId="9" applyFont="1" applyFill="1" applyBorder="1" applyAlignment="1">
      <alignment horizontal="center" vertical="center" wrapText="1"/>
    </xf>
  </cellXfs>
  <cellStyles count="17">
    <cellStyle name="60% - Énfasis4" xfId="16" builtinId="44"/>
    <cellStyle name="Énfasis3" xfId="15" builtinId="37"/>
    <cellStyle name="Entrada" xfId="13" builtinId="20"/>
    <cellStyle name="Hipervínculo" xfId="1" builtinId="8" hidden="1"/>
    <cellStyle name="Hipervínculo" xfId="3" builtinId="8" hidden="1"/>
    <cellStyle name="Hipervínculo" xfId="5" builtinId="8" hidden="1"/>
    <cellStyle name="Hipervínculo visitado" xfId="2" builtinId="9" hidden="1"/>
    <cellStyle name="Hipervínculo visitado" xfId="4" builtinId="9" hidden="1"/>
    <cellStyle name="Hipervínculo visitado" xfId="6" builtinId="9" hidden="1"/>
    <cellStyle name="Millares" xfId="8" builtinId="3"/>
    <cellStyle name="Millares 2" xfId="10" xr:uid="{75631BAA-A89C-4E31-8965-BF1C16F9F88D}"/>
    <cellStyle name="Moneda" xfId="12" builtinId="4"/>
    <cellStyle name="Normal" xfId="0" builtinId="0"/>
    <cellStyle name="Normal 2" xfId="9" xr:uid="{A1F04620-FDB0-463D-B541-D5E66ECA60A6}"/>
    <cellStyle name="Notas" xfId="14" builtinId="10"/>
    <cellStyle name="Porcentaje" xfId="7" builtinId="5"/>
    <cellStyle name="Porcentaje 2" xfId="11" xr:uid="{857C2CDC-1B47-438A-95B0-768089F70F7F}"/>
  </cellStyles>
  <dxfs count="46">
    <dxf>
      <numFmt numFmtId="165" formatCode="0.0"/>
    </dxf>
    <dxf>
      <border diagonalUp="0" diagonalDown="0">
        <left/>
        <right/>
        <top style="thin">
          <color indexed="64"/>
        </top>
        <bottom/>
        <vertical/>
        <horizontal/>
      </border>
    </dxf>
    <dxf>
      <border diagonalUp="0" diagonalDown="0">
        <left/>
        <right/>
        <top style="thin">
          <color indexed="64"/>
        </top>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3" tint="0.39997558519241921"/>
        </patternFill>
      </fill>
      <border diagonalUp="0" diagonalDown="0" outline="0">
        <left style="thin">
          <color indexed="64"/>
        </left>
        <right style="thin">
          <color indexed="64"/>
        </right>
        <top/>
        <bottom/>
      </border>
    </dxf>
    <dxf>
      <numFmt numFmtId="14" formatCode="0.00%"/>
    </dxf>
    <dxf>
      <numFmt numFmtId="164" formatCode="_-* #,##0_-;\-* #,##0_-;_-* &quot;-&quot;??_-;_-@_-"/>
    </dxf>
    <dxf>
      <numFmt numFmtId="2" formatCode="0.00"/>
    </dxf>
    <dxf>
      <font>
        <b val="0"/>
        <i val="0"/>
        <strike val="0"/>
        <condense val="0"/>
        <extend val="0"/>
        <outline val="0"/>
        <shadow val="0"/>
        <u val="none"/>
        <vertAlign val="baseline"/>
        <sz val="12"/>
        <color theme="1"/>
        <name val="Calibri"/>
        <scheme val="minor"/>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1"/>
        <name val="Calibri"/>
        <scheme val="minor"/>
      </font>
      <numFmt numFmtId="2" formatCode="0.00"/>
      <fill>
        <patternFill patternType="none">
          <fgColor indexed="64"/>
          <bgColor auto="1"/>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ill>
        <patternFill patternType="none">
          <fgColor indexed="64"/>
          <bgColor auto="1"/>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ill>
        <patternFill patternType="none">
          <fgColor indexed="64"/>
          <bgColor auto="1"/>
        </patternFill>
      </fill>
      <alignment horizontal="center" vertical="bottom" textRotation="0" wrapText="0" indent="0" justifyLastLine="0" shrinkToFit="0" readingOrder="0"/>
    </dxf>
    <dxf>
      <fill>
        <patternFill patternType="none">
          <fgColor indexed="64"/>
          <bgColor indexed="65"/>
        </patternFill>
      </fill>
      <border diagonalUp="0" diagonalDown="0" outline="0">
        <left/>
        <right/>
        <top/>
        <bottom/>
      </border>
    </dxf>
    <dxf>
      <fill>
        <patternFill patternType="none">
          <fgColor indexed="64"/>
          <bgColor auto="1"/>
        </patternFill>
      </fill>
    </dxf>
    <dxf>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ill>
        <patternFill patternType="none">
          <fgColor indexed="64"/>
          <bgColor auto="1"/>
        </patternFill>
      </fill>
      <alignment horizontal="center" vertical="bottom" textRotation="0" wrapText="0" indent="0" justifyLastLine="0" shrinkToFit="0" readingOrder="0"/>
    </dxf>
    <dxf>
      <fill>
        <patternFill patternType="none">
          <fgColor indexed="64"/>
          <bgColor indexed="65"/>
        </patternFill>
      </fill>
      <border diagonalUp="0" diagonalDown="0" outline="0">
        <left/>
        <right/>
        <top/>
        <bottom/>
      </border>
    </dxf>
    <dxf>
      <fill>
        <patternFill patternType="none">
          <fgColor indexed="64"/>
          <bgColor auto="1"/>
        </patternFill>
      </fill>
    </dxf>
    <dxf>
      <fill>
        <patternFill patternType="none">
          <fgColor indexed="64"/>
          <bgColor indexed="65"/>
        </patternFill>
      </fill>
      <border diagonalUp="0" diagonalDown="0" outline="0">
        <left/>
        <right/>
        <top/>
        <bottom/>
      </border>
    </dxf>
    <dxf>
      <fill>
        <patternFill patternType="none">
          <fgColor indexed="64"/>
          <bgColor auto="1"/>
        </patternFill>
      </fill>
    </dxf>
    <dxf>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ill>
        <patternFill patternType="none">
          <fgColor indexed="64"/>
          <bgColor auto="1"/>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ill>
        <patternFill patternType="none">
          <fgColor indexed="64"/>
          <bgColor auto="1"/>
        </patternFill>
      </fill>
      <alignment horizontal="center" vertical="bottom" textRotation="0" wrapText="0" indent="0" justifyLastLine="0" shrinkToFit="0" readingOrder="0"/>
    </dxf>
    <dxf>
      <fill>
        <patternFill patternType="none">
          <fgColor indexed="64"/>
          <bgColor indexed="65"/>
        </patternFill>
      </fill>
      <border diagonalUp="0" diagonalDown="0" outline="0">
        <left/>
        <right/>
        <top/>
        <bottom/>
      </border>
    </dxf>
    <dxf>
      <fill>
        <patternFill patternType="none">
          <fgColor indexed="64"/>
          <bgColor auto="1"/>
        </patternFill>
      </fill>
    </dxf>
    <dxf>
      <fill>
        <patternFill patternType="none">
          <fgColor indexed="64"/>
          <bgColor indexed="65"/>
        </patternFill>
      </fill>
      <border diagonalUp="0" diagonalDown="0" outline="0">
        <left/>
        <right/>
        <top/>
        <bottom/>
      </border>
    </dxf>
    <dxf>
      <fill>
        <patternFill patternType="none">
          <fgColor indexed="64"/>
          <bgColor auto="1"/>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outline="0">
        <left/>
        <right/>
        <top/>
        <bottom/>
      </border>
    </dxf>
    <dxf>
      <font>
        <b/>
        <i val="0"/>
        <strike val="0"/>
        <condense val="0"/>
        <extend val="0"/>
        <outline val="0"/>
        <shadow val="0"/>
        <u val="none"/>
        <vertAlign val="baseline"/>
        <sz val="11"/>
        <color theme="1"/>
        <name val="Calibri"/>
        <scheme val="minor"/>
      </font>
      <fill>
        <patternFill patternType="solid">
          <fgColor indexed="64"/>
          <bgColor rgb="FF00B050"/>
        </patternFill>
      </fill>
      <alignment horizontal="center" vertical="bottom" textRotation="0" wrapText="0" indent="0" justifyLastLine="0" shrinkToFit="0" readingOrder="0"/>
      <border diagonalUp="0" diagonalDown="0">
        <left/>
        <right/>
        <top style="thin">
          <color indexed="64"/>
        </top>
        <bottom style="thin">
          <color indexed="64"/>
        </bottom>
        <vertical/>
        <horizontal/>
      </border>
    </dxf>
    <dxf>
      <fill>
        <patternFill patternType="none">
          <fgColor indexed="64"/>
          <bgColor indexed="65"/>
        </patternFill>
      </fill>
      <border diagonalUp="0" diagonalDown="0" outline="0">
        <left/>
        <right/>
        <top/>
        <bottom/>
      </border>
    </dxf>
    <dxf>
      <fill>
        <patternFill patternType="none">
          <fgColor indexed="64"/>
          <bgColor auto="1"/>
        </patternFill>
      </fill>
    </dxf>
    <dxf>
      <border outline="0">
        <right style="thin">
          <color auto="1"/>
        </right>
        <top style="thin">
          <color indexed="64"/>
        </top>
      </border>
    </dxf>
    <dxf>
      <fill>
        <patternFill patternType="none">
          <fgColor indexed="64"/>
          <bgColor auto="1"/>
        </patternFill>
      </fill>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ELECTRICA ITSSAT 2025 COMPLETADA.xlsx]Consumo edificios!Tabla dinámica1</c:name>
    <c:fmtId val="1"/>
  </c:pivotSource>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s-MX"/>
              <a:t>EDIFICIOS</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s-MX"/>
        </a:p>
      </c:txPr>
    </c:title>
    <c:autoTitleDeleted val="0"/>
    <c:pivotFmts>
      <c:pivotFmt>
        <c:idx val="0"/>
        <c:dLbl>
          <c:idx val="0"/>
          <c:dLblPos val="outEnd"/>
          <c:showLegendKey val="0"/>
          <c:showVal val="0"/>
          <c:showCatName val="1"/>
          <c:showSerName val="0"/>
          <c:showPercent val="1"/>
          <c:showBubbleSize val="0"/>
          <c:extLst>
            <c:ext xmlns:c15="http://schemas.microsoft.com/office/drawing/2012/chart" uri="{CE6537A1-D6FC-4f65-9D91-7224C49458BB}"/>
          </c:extLst>
        </c:dLbl>
      </c:pivotFmt>
      <c:pivotFmt>
        <c:idx val="1"/>
        <c:dLbl>
          <c:idx val="0"/>
          <c:layout>
            <c:manualLayout>
              <c:x val="7.6124567474048443E-2"/>
              <c:y val="-4.4880778805199494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2"/>
        <c:dLbl>
          <c:idx val="0"/>
          <c:layout>
            <c:manualLayout>
              <c:x val="7.1510957324106131E-2"/>
              <c:y val="-4.4880778805199494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3"/>
        <c:dLbl>
          <c:idx val="0"/>
          <c:layout>
            <c:manualLayout>
              <c:x val="-3.4602076124567491E-2"/>
              <c:y val="-5.9841038406932633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4"/>
        <c:dLbl>
          <c:idx val="0"/>
          <c:layout>
            <c:manualLayout>
              <c:x val="-2.729044834308E-2"/>
              <c:y val="4.2640409885136912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5"/>
        <c:dLbl>
          <c:idx val="0"/>
          <c:layout>
            <c:manualLayout>
              <c:x val="3.3138401559454189E-2"/>
              <c:y val="-0.10824104047765569"/>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6"/>
        <c:dLbl>
          <c:idx val="0"/>
          <c:layout>
            <c:manualLayout>
              <c:x val="1.5594541910331315E-2"/>
              <c:y val="-5.5760536003640816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7"/>
        <c:dLbl>
          <c:idx val="0"/>
          <c:layout>
            <c:manualLayout>
              <c:x val="1.9493177387914295E-2"/>
              <c:y val="2.6240252237007346E-2"/>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8"/>
        <c:dLbl>
          <c:idx val="0"/>
          <c:layout>
            <c:manualLayout>
              <c:x val="-4.0935672514619881E-2"/>
              <c:y val="0"/>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9"/>
        <c:dLbl>
          <c:idx val="0"/>
          <c:layout>
            <c:manualLayout>
              <c:x val="-1.5594541910331383E-2"/>
              <c:y val="-1.2026643342484968E-16"/>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10"/>
      </c:pivotFmt>
      <c:pivotFmt>
        <c:idx val="11"/>
      </c:pivotFmt>
      <c:pivotFmt>
        <c:idx val="12"/>
        <c:dLbl>
          <c:idx val="0"/>
          <c:showLegendKey val="0"/>
          <c:showVal val="0"/>
          <c:showCatName val="1"/>
          <c:showSerName val="0"/>
          <c:showPercent val="1"/>
          <c:showBubbleSize val="0"/>
          <c:extLst>
            <c:ext xmlns:c15="http://schemas.microsoft.com/office/drawing/2012/chart" uri="{CE6537A1-D6FC-4f65-9D91-7224C49458BB}"/>
          </c:extLst>
        </c:dLbl>
      </c:pivotFmt>
      <c:pivotFmt>
        <c:idx val="13"/>
        <c:dLbl>
          <c:idx val="0"/>
          <c:layout>
            <c:manualLayout>
              <c:x val="-1.3128777936848803E-2"/>
              <c:y val="8.9614593712567386E-3"/>
            </c:manualLayout>
          </c:layout>
          <c:showLegendKey val="0"/>
          <c:showVal val="0"/>
          <c:showCatName val="1"/>
          <c:showSerName val="0"/>
          <c:showPercent val="1"/>
          <c:showBubbleSize val="0"/>
          <c:extLst>
            <c:ext xmlns:c15="http://schemas.microsoft.com/office/drawing/2012/chart" uri="{CE6537A1-D6FC-4f65-9D91-7224C49458BB}"/>
          </c:extLst>
        </c:dLbl>
      </c:pivotFmt>
      <c:pivotFmt>
        <c:idx val="14"/>
        <c:dLbl>
          <c:idx val="0"/>
          <c:layout>
            <c:manualLayout>
              <c:x val="0.15161884593971209"/>
              <c:y val="-6.6704477423827124E-2"/>
            </c:manualLayout>
          </c:layout>
          <c:showLegendKey val="0"/>
          <c:showVal val="0"/>
          <c:showCatName val="1"/>
          <c:showSerName val="0"/>
          <c:showPercent val="1"/>
          <c:showBubbleSize val="0"/>
          <c:extLst>
            <c:ext xmlns:c15="http://schemas.microsoft.com/office/drawing/2012/chart" uri="{CE6537A1-D6FC-4f65-9D91-7224C49458BB}"/>
          </c:extLst>
        </c:dLbl>
      </c:pivotFmt>
      <c:pivotFmt>
        <c:idx val="15"/>
        <c:dLbl>
          <c:idx val="0"/>
          <c:layout>
            <c:manualLayout>
              <c:x val="3.1975065616797999E-2"/>
              <c:y val="-3.6788265441846081E-2"/>
            </c:manualLayout>
          </c:layout>
          <c:showLegendKey val="0"/>
          <c:showVal val="0"/>
          <c:showCatName val="1"/>
          <c:showSerName val="0"/>
          <c:showPercent val="1"/>
          <c:showBubbleSize val="0"/>
          <c:extLst>
            <c:ext xmlns:c15="http://schemas.microsoft.com/office/drawing/2012/chart" uri="{CE6537A1-D6FC-4f65-9D91-7224C49458BB}"/>
          </c:extLst>
        </c:dLbl>
      </c:pivotFmt>
      <c:pivotFmt>
        <c:idx val="16"/>
        <c:dLbl>
          <c:idx val="0"/>
          <c:layout>
            <c:manualLayout>
              <c:x val="9.081230613218802E-2"/>
              <c:y val="-7.2200467262444362E-2"/>
            </c:manualLayout>
          </c:layout>
          <c:showLegendKey val="0"/>
          <c:showVal val="0"/>
          <c:showCatName val="1"/>
          <c:showSerName val="0"/>
          <c:showPercent val="1"/>
          <c:showBubbleSize val="0"/>
          <c:extLst>
            <c:ext xmlns:c15="http://schemas.microsoft.com/office/drawing/2012/chart" uri="{CE6537A1-D6FC-4f65-9D91-7224C49458BB}"/>
          </c:extLst>
        </c:dLbl>
      </c:pivotFmt>
      <c:pivotFmt>
        <c:idx val="17"/>
        <c:dLbl>
          <c:idx val="0"/>
          <c:layout>
            <c:manualLayout>
              <c:x val="-1.0626093613298341E-2"/>
              <c:y val="-4.5907527904803874E-2"/>
            </c:manualLayout>
          </c:layout>
          <c:showLegendKey val="0"/>
          <c:showVal val="0"/>
          <c:showCatName val="1"/>
          <c:showSerName val="0"/>
          <c:showPercent val="1"/>
          <c:showBubbleSize val="0"/>
          <c:extLst>
            <c:ext xmlns:c15="http://schemas.microsoft.com/office/drawing/2012/chart" uri="{CE6537A1-D6FC-4f65-9D91-7224C49458BB}"/>
          </c:extLst>
        </c:dLbl>
      </c:pivotFmt>
      <c:pivotFmt>
        <c:idx val="18"/>
        <c:dLbl>
          <c:idx val="0"/>
          <c:layout>
            <c:manualLayout>
              <c:x val="-9.4553408096715266E-2"/>
              <c:y val="-3.1358651044418824E-2"/>
            </c:manualLayout>
          </c:layout>
          <c:showLegendKey val="0"/>
          <c:showVal val="0"/>
          <c:showCatName val="1"/>
          <c:showSerName val="0"/>
          <c:showPercent val="1"/>
          <c:showBubbleSize val="0"/>
          <c:extLst>
            <c:ext xmlns:c15="http://schemas.microsoft.com/office/drawing/2012/chart" uri="{CE6537A1-D6FC-4f65-9D91-7224C49458BB}"/>
          </c:extLst>
        </c:dLbl>
      </c:pivotFmt>
      <c:pivotFmt>
        <c:idx val="19"/>
        <c:dLbl>
          <c:idx val="0"/>
          <c:layout>
            <c:manualLayout>
              <c:x val="-5.8489322357432587E-2"/>
              <c:y val="-9.2592449109148746E-3"/>
            </c:manualLayout>
          </c:layout>
          <c:showLegendKey val="0"/>
          <c:showVal val="0"/>
          <c:showCatName val="1"/>
          <c:showSerName val="0"/>
          <c:showPercent val="1"/>
          <c:showBubbleSize val="0"/>
          <c:extLst>
            <c:ext xmlns:c15="http://schemas.microsoft.com/office/drawing/2012/chart" uri="{CE6537A1-D6FC-4f65-9D91-7224C49458BB}"/>
          </c:extLst>
        </c:dLbl>
      </c:pivotFmt>
      <c:pivotFmt>
        <c:idx val="20"/>
        <c:dLbl>
          <c:idx val="0"/>
          <c:layout>
            <c:manualLayout>
              <c:x val="-4.4340302632625464E-2"/>
              <c:y val="-2.4407825173802952E-2"/>
            </c:manualLayout>
          </c:layout>
          <c:showLegendKey val="0"/>
          <c:showVal val="0"/>
          <c:showCatName val="1"/>
          <c:showSerName val="0"/>
          <c:showPercent val="1"/>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pivotFmt>
      <c:pivotFmt>
        <c:idx val="23"/>
        <c:spPr>
          <a:solidFill>
            <a:schemeClr val="accent1"/>
          </a:solidFill>
          <a:ln>
            <a:noFill/>
          </a:ln>
          <a:effectLst/>
          <a:scene3d>
            <a:camera prst="orthographicFront"/>
            <a:lightRig rig="brightRoom" dir="t"/>
          </a:scene3d>
          <a:sp3d prstMaterial="flat">
            <a:bevelT w="50800" h="101600" prst="angle"/>
            <a:contourClr>
              <a:srgbClr val="000000"/>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MX"/>
            </a:p>
          </c:txPr>
          <c:dLblPos val="inEnd"/>
          <c:showLegendKey val="0"/>
          <c:showVal val="0"/>
          <c:showCatName val="0"/>
          <c:showSerName val="0"/>
          <c:showPercent val="1"/>
          <c:showBubbleSize val="0"/>
          <c:extLst>
            <c:ext xmlns:c15="http://schemas.microsoft.com/office/drawing/2012/chart" uri="{CE6537A1-D6FC-4f65-9D91-7224C49458BB}"/>
          </c:extLst>
        </c:dLbl>
      </c:pivotFmt>
      <c:pivotFmt>
        <c:idx val="24"/>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25"/>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26"/>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27"/>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28"/>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29"/>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30"/>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31"/>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32"/>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33"/>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34"/>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35"/>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36"/>
        <c:spPr>
          <a:solidFill>
            <a:schemeClr val="accent1"/>
          </a:solidFill>
          <a:ln>
            <a:noFill/>
          </a:ln>
          <a:effectLst/>
          <a:scene3d>
            <a:camera prst="orthographicFront"/>
            <a:lightRig rig="brightRoom" dir="t"/>
          </a:scene3d>
          <a:sp3d prstMaterial="flat">
            <a:bevelT w="50800" h="101600" prst="angle"/>
            <a:contourClr>
              <a:srgbClr val="000000"/>
            </a:contourClr>
          </a:sp3d>
        </c:spPr>
        <c:marker>
          <c:symbol val="none"/>
        </c:marker>
        <c:dLbl>
          <c:idx val="0"/>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MX"/>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37"/>
        <c:spPr>
          <a:solidFill>
            <a:schemeClr val="accent1"/>
          </a:solidFill>
          <a:ln>
            <a:noFill/>
          </a:ln>
          <a:effectLst/>
          <a:scene3d>
            <a:camera prst="orthographicFront"/>
            <a:lightRig rig="brightRoom" dir="t"/>
          </a:scene3d>
          <a:sp3d prstMaterial="flat">
            <a:bevelT w="50800" h="101600" prst="angle"/>
            <a:contourClr>
              <a:srgbClr val="000000"/>
            </a:contourClr>
          </a:sp3d>
        </c:spPr>
        <c:dLbl>
          <c:idx val="0"/>
          <c:layout>
            <c:manualLayout>
              <c:x val="-0.17073947278329343"/>
              <c:y val="-5.6757102485273908E-2"/>
            </c:manualLayout>
          </c:layout>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38"/>
        <c:spPr>
          <a:solidFill>
            <a:schemeClr val="accent1"/>
          </a:solidFill>
          <a:ln>
            <a:noFill/>
          </a:ln>
          <a:effectLst/>
          <a:scene3d>
            <a:camera prst="orthographicFront"/>
            <a:lightRig rig="brightRoom" dir="t"/>
          </a:scene3d>
          <a:sp3d prstMaterial="flat">
            <a:bevelT w="50800" h="101600" prst="angle"/>
            <a:contourClr>
              <a:srgbClr val="000000"/>
            </a:contourClr>
          </a:sp3d>
        </c:spPr>
        <c:dLbl>
          <c:idx val="0"/>
          <c:layout>
            <c:manualLayout>
              <c:x val="-1.1859383200016435E-2"/>
              <c:y val="5.3355543803798609E-2"/>
            </c:manualLayout>
          </c:layout>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39"/>
        <c:spPr>
          <a:solidFill>
            <a:schemeClr val="accent1"/>
          </a:solidFill>
          <a:ln>
            <a:noFill/>
          </a:ln>
          <a:effectLst/>
          <a:scene3d>
            <a:camera prst="orthographicFront"/>
            <a:lightRig rig="brightRoom" dir="t"/>
          </a:scene3d>
          <a:sp3d prstMaterial="flat">
            <a:bevelT w="50800" h="101600" prst="angle"/>
            <a:contourClr>
              <a:srgbClr val="000000"/>
            </a:contourClr>
          </a:sp3d>
        </c:spPr>
        <c:dLbl>
          <c:idx val="0"/>
          <c:layout>
            <c:manualLayout>
              <c:x val="-0.14138426849567343"/>
              <c:y val="0.11124021073211994"/>
            </c:manualLayout>
          </c:layout>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0"/>
        <c:spPr>
          <a:solidFill>
            <a:schemeClr val="accent1"/>
          </a:solidFill>
          <a:ln>
            <a:noFill/>
          </a:ln>
          <a:effectLst/>
          <a:scene3d>
            <a:camera prst="orthographicFront"/>
            <a:lightRig rig="brightRoom" dir="t"/>
          </a:scene3d>
          <a:sp3d prstMaterial="flat">
            <a:bevelT w="50800" h="101600" prst="angle"/>
            <a:contourClr>
              <a:srgbClr val="000000"/>
            </a:contourClr>
          </a:sp3d>
        </c:spPr>
        <c:dLbl>
          <c:idx val="0"/>
          <c:layout>
            <c:manualLayout>
              <c:x val="0.24254990614928756"/>
              <c:y val="2.1033325639279139E-2"/>
            </c:manualLayout>
          </c:layout>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1"/>
        <c:dLbl>
          <c:idx val="0"/>
          <c:layout>
            <c:manualLayout>
              <c:x val="-0.13045321520018077"/>
              <c:y val="6.6694429754748305E-3"/>
            </c:manualLayout>
          </c:layout>
          <c:dLblPos val="bestFit"/>
          <c:showLegendKey val="0"/>
          <c:showVal val="0"/>
          <c:showCatName val="1"/>
          <c:showSerName val="0"/>
          <c:showPercent val="1"/>
          <c:showBubbleSize val="0"/>
          <c:extLst>
            <c:ext xmlns:c15="http://schemas.microsoft.com/office/drawing/2012/chart" uri="{CE6537A1-D6FC-4f65-9D91-7224C49458BB}"/>
          </c:extLst>
        </c:dLbl>
      </c:pivotFmt>
      <c:pivotFmt>
        <c:idx val="42"/>
        <c:spPr>
          <a:solidFill>
            <a:schemeClr val="accent1"/>
          </a:solidFill>
          <a:ln>
            <a:noFill/>
          </a:ln>
          <a:effectLst/>
          <a:scene3d>
            <a:camera prst="orthographicFront"/>
            <a:lightRig rig="brightRoom" dir="t"/>
          </a:scene3d>
          <a:sp3d prstMaterial="flat">
            <a:bevelT w="50800" h="101600" prst="angle"/>
            <a:contourClr>
              <a:srgbClr val="000000"/>
            </a:contourClr>
          </a:sp3d>
        </c:spPr>
        <c:dLbl>
          <c:idx val="0"/>
          <c:layout>
            <c:manualLayout>
              <c:x val="-8.1651064231663698E-2"/>
              <c:y val="9.6966796143909961E-2"/>
            </c:manualLayout>
          </c:layout>
          <c:spPr>
            <a:no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3"/>
        <c:spPr>
          <a:solidFill>
            <a:schemeClr val="accent1"/>
          </a:solidFill>
          <a:ln>
            <a:noFill/>
          </a:ln>
          <a:effectLst/>
          <a:scene3d>
            <a:camera prst="orthographicFront"/>
            <a:lightRig rig="brightRoom" dir="t"/>
          </a:scene3d>
          <a:sp3d prstMaterial="flat">
            <a:bevelT w="50800" h="101600" prst="angle"/>
            <a:contourClr>
              <a:srgbClr val="000000"/>
            </a:contourClr>
          </a:sp3d>
        </c:spPr>
        <c:dLbl>
          <c:idx val="0"/>
          <c:layout>
            <c:manualLayout>
              <c:x val="0.12216883684142181"/>
              <c:y val="-3.8019956394065864E-2"/>
            </c:manualLayout>
          </c:layout>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4"/>
        <c:spPr>
          <a:solidFill>
            <a:schemeClr val="accent1"/>
          </a:solidFill>
          <a:ln>
            <a:noFill/>
          </a:ln>
          <a:effectLst/>
          <a:scene3d>
            <a:camera prst="orthographicFront"/>
            <a:lightRig rig="brightRoom" dir="t"/>
          </a:scene3d>
          <a:sp3d prstMaterial="flat">
            <a:bevelT w="50800" h="101600" prst="angle"/>
            <a:contourClr>
              <a:srgbClr val="000000"/>
            </a:contourClr>
          </a:sp3d>
        </c:spPr>
        <c:dLbl>
          <c:idx val="0"/>
          <c:layout>
            <c:manualLayout>
              <c:x val="3.6912751677852351E-2"/>
              <c:y val="0.10017885700995073"/>
            </c:manualLayout>
          </c:layout>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5"/>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46"/>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47"/>
        <c:spPr>
          <a:solidFill>
            <a:schemeClr val="accent1"/>
          </a:solidFill>
          <a:ln>
            <a:noFill/>
          </a:ln>
          <a:effectLst/>
          <a:scene3d>
            <a:camera prst="orthographicFront"/>
            <a:lightRig rig="brightRoom" dir="t"/>
          </a:scene3d>
          <a:sp3d prstMaterial="flat">
            <a:bevelT w="50800" h="101600" prst="angle"/>
            <a:contourClr>
              <a:srgbClr val="000000"/>
            </a:contourClr>
          </a:sp3d>
        </c:spPr>
        <c:dLbl>
          <c:idx val="0"/>
          <c:layout>
            <c:manualLayout>
              <c:x val="-0.16491754122938532"/>
              <c:y val="1.7984261646933557E-2"/>
            </c:manualLayout>
          </c:layout>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8"/>
        <c:spPr>
          <a:solidFill>
            <a:schemeClr val="accent1"/>
          </a:solidFill>
          <a:ln>
            <a:noFill/>
          </a:ln>
          <a:effectLst/>
          <a:scene3d>
            <a:camera prst="orthographicFront"/>
            <a:lightRig rig="brightRoom" dir="t"/>
          </a:scene3d>
          <a:sp3d prstMaterial="flat">
            <a:bevelT w="50800" h="101600" prst="angle"/>
            <a:contourClr>
              <a:srgbClr val="000000"/>
            </a:contourClr>
          </a:sp3d>
        </c:spPr>
        <c:dLbl>
          <c:idx val="0"/>
          <c:layout>
            <c:manualLayout>
              <c:x val="0"/>
              <c:y val="-5.9947538823111809E-3"/>
            </c:manualLayout>
          </c:layout>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9"/>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50"/>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51"/>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52"/>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53"/>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54"/>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55"/>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56"/>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57"/>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58"/>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59"/>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60"/>
        <c:spPr>
          <a:solidFill>
            <a:schemeClr val="accent1"/>
          </a:solidFill>
          <a:ln>
            <a:noFill/>
          </a:ln>
          <a:effectLst/>
          <a:scene3d>
            <a:camera prst="orthographicFront"/>
            <a:lightRig rig="brightRoom" dir="t"/>
          </a:scene3d>
          <a:sp3d prstMaterial="flat">
            <a:bevelT w="50800" h="101600" prst="angle"/>
            <a:contourClr>
              <a:srgbClr val="000000"/>
            </a:contourClr>
          </a:sp3d>
        </c:spPr>
        <c:dLbl>
          <c:idx val="0"/>
          <c:layout>
            <c:manualLayout>
              <c:x val="-0.14203655352480418"/>
              <c:y val="2.6643301679902105E-2"/>
            </c:manualLayout>
          </c:layout>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61"/>
        <c:spPr>
          <a:solidFill>
            <a:schemeClr val="accent1"/>
          </a:solidFill>
          <a:ln>
            <a:noFill/>
          </a:ln>
          <a:effectLst/>
          <a:scene3d>
            <a:camera prst="orthographicFront"/>
            <a:lightRig rig="brightRoom" dir="t"/>
          </a:scene3d>
          <a:sp3d prstMaterial="flat">
            <a:bevelT w="50800" h="101600" prst="angle"/>
            <a:contourClr>
              <a:srgbClr val="000000"/>
            </a:contourClr>
          </a:sp3d>
        </c:spPr>
        <c:dLbl>
          <c:idx val="0"/>
          <c:layout>
            <c:manualLayout>
              <c:x val="-0.27676240208877284"/>
              <c:y val="5.3286603359804013E-3"/>
            </c:manualLayout>
          </c:layout>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62"/>
        <c:spPr>
          <a:solidFill>
            <a:schemeClr val="accent1"/>
          </a:solidFill>
          <a:ln>
            <a:noFill/>
          </a:ln>
          <a:effectLst/>
          <a:scene3d>
            <a:camera prst="orthographicFront"/>
            <a:lightRig rig="brightRoom" dir="t"/>
          </a:scene3d>
          <a:sp3d prstMaterial="flat">
            <a:bevelT w="50800" h="101600" prst="angle"/>
            <a:contourClr>
              <a:srgbClr val="000000"/>
            </a:contourClr>
          </a:sp3d>
        </c:spPr>
        <c:dLbl>
          <c:idx val="0"/>
          <c:layout>
            <c:manualLayout>
              <c:x val="-0.26318537859007834"/>
              <c:y val="-6.6608254199755322E-3"/>
            </c:manualLayout>
          </c:layout>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63"/>
        <c:spPr>
          <a:solidFill>
            <a:schemeClr val="accent1"/>
          </a:solidFill>
          <a:ln>
            <a:noFill/>
          </a:ln>
          <a:effectLst/>
          <a:scene3d>
            <a:camera prst="orthographicFront"/>
            <a:lightRig rig="brightRoom" dir="t"/>
          </a:scene3d>
          <a:sp3d prstMaterial="flat">
            <a:bevelT w="50800" h="101600" prst="angle"/>
            <a:contourClr>
              <a:srgbClr val="000000"/>
            </a:contourClr>
          </a:sp3d>
        </c:spPr>
        <c:dLbl>
          <c:idx val="0"/>
          <c:layout>
            <c:manualLayout>
              <c:x val="-0.29347258485639688"/>
              <c:y val="-4.2629282687843405E-2"/>
            </c:manualLayout>
          </c:layout>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64"/>
        <c:spPr>
          <a:solidFill>
            <a:schemeClr val="accent1"/>
          </a:solidFill>
          <a:ln>
            <a:noFill/>
          </a:ln>
          <a:effectLst/>
          <a:scene3d>
            <a:camera prst="orthographicFront"/>
            <a:lightRig rig="brightRoom" dir="t"/>
          </a:scene3d>
          <a:sp3d prstMaterial="flat">
            <a:bevelT w="50800" h="101600" prst="angle"/>
            <a:contourClr>
              <a:srgbClr val="000000"/>
            </a:contourClr>
          </a:sp3d>
        </c:spPr>
        <c:dLbl>
          <c:idx val="0"/>
          <c:layout>
            <c:manualLayout>
              <c:x val="-0.17754569190600525"/>
              <c:y val="-3.9964952519853193E-2"/>
            </c:manualLayout>
          </c:layout>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65"/>
        <c:spPr>
          <a:solidFill>
            <a:schemeClr val="accent1"/>
          </a:solidFill>
          <a:ln>
            <a:noFill/>
          </a:ln>
          <a:effectLst/>
          <a:scene3d>
            <a:camera prst="orthographicFront"/>
            <a:lightRig rig="brightRoom" dir="t"/>
          </a:scene3d>
          <a:sp3d prstMaterial="flat">
            <a:bevelT w="50800" h="101600" prst="angle"/>
            <a:contourClr>
              <a:srgbClr val="000000"/>
            </a:contourClr>
          </a:sp3d>
        </c:spPr>
        <c:dLbl>
          <c:idx val="0"/>
          <c:layout>
            <c:manualLayout>
              <c:x val="-6.2663185378590081E-3"/>
              <c:y val="-2.3978971511911921E-2"/>
            </c:manualLayout>
          </c:layout>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66"/>
        <c:spPr>
          <a:solidFill>
            <a:schemeClr val="accent1"/>
          </a:solidFill>
          <a:ln>
            <a:noFill/>
          </a:ln>
          <a:effectLst/>
          <a:scene3d>
            <a:camera prst="orthographicFront"/>
            <a:lightRig rig="brightRoom" dir="t"/>
          </a:scene3d>
          <a:sp3d prstMaterial="flat">
            <a:bevelT w="50800" h="101600" prst="angle"/>
            <a:contourClr>
              <a:srgbClr val="000000"/>
            </a:contourClr>
          </a:sp3d>
        </c:spPr>
        <c:dLbl>
          <c:idx val="0"/>
          <c:layout>
            <c:manualLayout>
              <c:x val="-0.12219321148825066"/>
              <c:y val="-3.3304127099877665E-2"/>
            </c:manualLayout>
          </c:layout>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67"/>
        <c:spPr>
          <a:solidFill>
            <a:schemeClr val="accent1"/>
          </a:solidFill>
          <a:ln>
            <a:noFill/>
          </a:ln>
          <a:effectLst/>
          <a:scene3d>
            <a:camera prst="orthographicFront"/>
            <a:lightRig rig="brightRoom" dir="t"/>
          </a:scene3d>
          <a:sp3d prstMaterial="flat">
            <a:bevelT w="50800" h="101600" prst="angle"/>
            <a:contourClr>
              <a:srgbClr val="000000"/>
            </a:contourClr>
          </a:sp3d>
        </c:spPr>
        <c:dLbl>
          <c:idx val="0"/>
          <c:layout>
            <c:manualLayout>
              <c:x val="0.17232375979112272"/>
              <c:y val="2.1314641343921702E-2"/>
            </c:manualLayout>
          </c:layout>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68"/>
        <c:spPr>
          <a:solidFill>
            <a:schemeClr val="accent1"/>
          </a:solidFill>
          <a:ln>
            <a:noFill/>
          </a:ln>
          <a:effectLst/>
          <a:scene3d>
            <a:camera prst="orthographicFront"/>
            <a:lightRig rig="brightRoom" dir="t"/>
          </a:scene3d>
          <a:sp3d prstMaterial="flat">
            <a:bevelT w="50800" h="101600" prst="angle"/>
            <a:contourClr>
              <a:srgbClr val="000000"/>
            </a:contourClr>
          </a:sp3d>
        </c:spPr>
        <c:dLbl>
          <c:idx val="0"/>
          <c:layout>
            <c:manualLayout>
              <c:x val="0.23080939947780679"/>
              <c:y val="-1.8650311175931491E-2"/>
            </c:manualLayout>
          </c:layout>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69"/>
        <c:spPr>
          <a:solidFill>
            <a:schemeClr val="accent1"/>
          </a:solidFill>
          <a:ln>
            <a:noFill/>
          </a:ln>
          <a:effectLst/>
          <a:scene3d>
            <a:camera prst="orthographicFront"/>
            <a:lightRig rig="brightRoom" dir="t"/>
          </a:scene3d>
          <a:sp3d prstMaterial="flat">
            <a:bevelT w="50800" h="101600" prst="angle"/>
            <a:contourClr>
              <a:srgbClr val="000000"/>
            </a:contourClr>
          </a:sp3d>
        </c:spPr>
        <c:dLbl>
          <c:idx val="0"/>
          <c:layout>
            <c:manualLayout>
              <c:x val="5.7441253263707574E-2"/>
              <c:y val="-2.3978971511911917E-2"/>
            </c:manualLayout>
          </c:layout>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70"/>
        <c:spPr>
          <a:solidFill>
            <a:schemeClr val="accent1"/>
          </a:solidFill>
          <a:ln>
            <a:noFill/>
          </a:ln>
          <a:effectLst/>
          <a:scene3d>
            <a:camera prst="orthographicFront"/>
            <a:lightRig rig="brightRoom" dir="t"/>
          </a:scene3d>
          <a:sp3d prstMaterial="flat">
            <a:bevelT w="50800" h="101600" prst="angle"/>
            <a:contourClr>
              <a:srgbClr val="000000"/>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72"/>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73"/>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74"/>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75"/>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76"/>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77"/>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78"/>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79"/>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80"/>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81"/>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82"/>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83"/>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84"/>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85"/>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86"/>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87"/>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88"/>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89"/>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90"/>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
        <c:idx val="91"/>
        <c:spPr>
          <a:solidFill>
            <a:schemeClr val="accent1"/>
          </a:solidFill>
          <a:ln>
            <a:noFill/>
          </a:ln>
          <a:effectLst/>
          <a:scene3d>
            <a:camera prst="orthographicFront"/>
            <a:lightRig rig="brightRoom" dir="t"/>
          </a:scene3d>
          <a:sp3d prstMaterial="flat">
            <a:bevelT w="50800" h="101600" prst="angle"/>
            <a:contourClr>
              <a:srgbClr val="000000"/>
            </a:contourClr>
          </a:sp3d>
        </c:spPr>
      </c:pivotFmt>
    </c:pivotFmts>
    <c:plotArea>
      <c:layout/>
      <c:pieChart>
        <c:varyColors val="1"/>
        <c:ser>
          <c:idx val="0"/>
          <c:order val="0"/>
          <c:tx>
            <c:strRef>
              <c:f>'Consumo edificios'!$B$3:$B$4</c:f>
              <c:strCache>
                <c:ptCount val="1"/>
                <c:pt idx="0">
                  <c:v>Suma de Consumo base de energía mensual
(KW)</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0-B9A0-4919-8142-D4373E5DC23E}"/>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C1A9-4D47-92AA-43DFA0820FCD}"/>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C1A9-4D47-92AA-43DFA0820FCD}"/>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C1A9-4D47-92AA-43DFA0820FCD}"/>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A-B9A0-4919-8142-D4373E5DC23E}"/>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E-B9A0-4919-8142-D4373E5DC23E}"/>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C1A9-4D47-92AA-43DFA0820FCD}"/>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F-B9A0-4919-8142-D4373E5DC23E}"/>
              </c:ext>
            </c:extLst>
          </c:dPt>
          <c:dPt>
            <c:idx val="8"/>
            <c:bubble3D val="0"/>
            <c:spPr>
              <a:solidFill>
                <a:schemeClr val="accent3">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B-B9A0-4919-8142-D4373E5DC23E}"/>
              </c:ext>
            </c:extLst>
          </c:dPt>
          <c:dPt>
            <c:idx val="9"/>
            <c:bubble3D val="0"/>
            <c:spPr>
              <a:solidFill>
                <a:schemeClr val="accent4">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D-B9A0-4919-8142-D4373E5DC23E}"/>
              </c:ext>
            </c:extLst>
          </c:dPt>
          <c:dPt>
            <c:idx val="10"/>
            <c:bubble3D val="0"/>
            <c:spPr>
              <a:solidFill>
                <a:schemeClr val="accent5">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C-B9A0-4919-8142-D4373E5DC23E}"/>
              </c:ext>
            </c:extLst>
          </c:dPt>
          <c:dPt>
            <c:idx val="11"/>
            <c:bubble3D val="0"/>
            <c:spPr>
              <a:solidFill>
                <a:schemeClr val="accent6">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7-1C69-4B5E-A2CB-C8836226C9B3}"/>
              </c:ext>
            </c:extLst>
          </c:dPt>
          <c:dPt>
            <c:idx val="12"/>
            <c:bubble3D val="0"/>
            <c:spPr>
              <a:solidFill>
                <a:schemeClr val="accent1">
                  <a:lumMod val="80000"/>
                  <a:lumOff val="2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9-1C69-4B5E-A2CB-C8836226C9B3}"/>
              </c:ext>
            </c:extLst>
          </c:dPt>
          <c:dPt>
            <c:idx val="13"/>
            <c:bubble3D val="0"/>
            <c:spPr>
              <a:solidFill>
                <a:schemeClr val="accent2">
                  <a:lumMod val="80000"/>
                  <a:lumOff val="2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B-1C69-4B5E-A2CB-C8836226C9B3}"/>
              </c:ext>
            </c:extLst>
          </c:dPt>
          <c:dPt>
            <c:idx val="14"/>
            <c:bubble3D val="0"/>
            <c:spPr>
              <a:solidFill>
                <a:schemeClr val="accent3">
                  <a:lumMod val="80000"/>
                  <a:lumOff val="2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D-1C69-4B5E-A2CB-C8836226C9B3}"/>
              </c:ext>
            </c:extLst>
          </c:dPt>
          <c:dPt>
            <c:idx val="15"/>
            <c:bubble3D val="0"/>
            <c:spPr>
              <a:solidFill>
                <a:schemeClr val="accent4">
                  <a:lumMod val="80000"/>
                  <a:lumOff val="2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F-1C69-4B5E-A2CB-C8836226C9B3}"/>
              </c:ext>
            </c:extLst>
          </c:dPt>
          <c:dPt>
            <c:idx val="16"/>
            <c:bubble3D val="0"/>
            <c:spPr>
              <a:solidFill>
                <a:schemeClr val="accent5">
                  <a:lumMod val="80000"/>
                  <a:lumOff val="2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1-1C69-4B5E-A2CB-C8836226C9B3}"/>
              </c:ext>
            </c:extLst>
          </c:dPt>
          <c:dPt>
            <c:idx val="17"/>
            <c:bubble3D val="0"/>
            <c:spPr>
              <a:solidFill>
                <a:schemeClr val="accent6">
                  <a:lumMod val="80000"/>
                  <a:lumOff val="2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3-1C69-4B5E-A2CB-C8836226C9B3}"/>
              </c:ext>
            </c:extLst>
          </c:dPt>
          <c:dPt>
            <c:idx val="18"/>
            <c:bubble3D val="0"/>
            <c:spPr>
              <a:solidFill>
                <a:schemeClr val="accent1">
                  <a:lumMod val="8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5-1C69-4B5E-A2CB-C8836226C9B3}"/>
              </c:ext>
            </c:extLst>
          </c:dPt>
          <c:dPt>
            <c:idx val="19"/>
            <c:bubble3D val="0"/>
            <c:spPr>
              <a:solidFill>
                <a:schemeClr val="accent2">
                  <a:lumMod val="8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7-1C69-4B5E-A2CB-C8836226C9B3}"/>
              </c:ext>
            </c:extLst>
          </c:dPt>
          <c:dPt>
            <c:idx val="20"/>
            <c:bubble3D val="0"/>
            <c:spPr>
              <a:solidFill>
                <a:schemeClr val="accent3">
                  <a:lumMod val="8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9-1C69-4B5E-A2CB-C8836226C9B3}"/>
              </c:ext>
            </c:extLst>
          </c:dPt>
          <c:dLbls>
            <c:dLbl>
              <c:idx val="11"/>
              <c:layout>
                <c:manualLayout>
                  <c:x val="-0.14203655352480418"/>
                  <c:y val="2.664330167990210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1C69-4B5E-A2CB-C8836226C9B3}"/>
                </c:ext>
              </c:extLst>
            </c:dLbl>
            <c:dLbl>
              <c:idx val="12"/>
              <c:layout>
                <c:manualLayout>
                  <c:x val="-0.27676240208877284"/>
                  <c:y val="5.3286603359804013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C69-4B5E-A2CB-C8836226C9B3}"/>
                </c:ext>
              </c:extLst>
            </c:dLbl>
            <c:dLbl>
              <c:idx val="13"/>
              <c:layout>
                <c:manualLayout>
                  <c:x val="-0.26318537859007834"/>
                  <c:y val="-6.660825419975532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1C69-4B5E-A2CB-C8836226C9B3}"/>
                </c:ext>
              </c:extLst>
            </c:dLbl>
            <c:dLbl>
              <c:idx val="14"/>
              <c:layout>
                <c:manualLayout>
                  <c:x val="-0.29347258485639688"/>
                  <c:y val="-4.262928268784340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1C69-4B5E-A2CB-C8836226C9B3}"/>
                </c:ext>
              </c:extLst>
            </c:dLbl>
            <c:dLbl>
              <c:idx val="15"/>
              <c:layout>
                <c:manualLayout>
                  <c:x val="-0.17754569190600525"/>
                  <c:y val="-3.996495251985319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1C69-4B5E-A2CB-C8836226C9B3}"/>
                </c:ext>
              </c:extLst>
            </c:dLbl>
            <c:dLbl>
              <c:idx val="16"/>
              <c:layout>
                <c:manualLayout>
                  <c:x val="-6.2663185378590081E-3"/>
                  <c:y val="-2.397897151191192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1-1C69-4B5E-A2CB-C8836226C9B3}"/>
                </c:ext>
              </c:extLst>
            </c:dLbl>
            <c:dLbl>
              <c:idx val="17"/>
              <c:layout>
                <c:manualLayout>
                  <c:x val="-0.12219321148825066"/>
                  <c:y val="-3.330412709987766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3-1C69-4B5E-A2CB-C8836226C9B3}"/>
                </c:ext>
              </c:extLst>
            </c:dLbl>
            <c:dLbl>
              <c:idx val="18"/>
              <c:layout>
                <c:manualLayout>
                  <c:x val="0.17232375979112272"/>
                  <c:y val="2.131464134392170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5-1C69-4B5E-A2CB-C8836226C9B3}"/>
                </c:ext>
              </c:extLst>
            </c:dLbl>
            <c:dLbl>
              <c:idx val="19"/>
              <c:layout>
                <c:manualLayout>
                  <c:x val="0.23080939947780679"/>
                  <c:y val="-1.865031117593149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7-1C69-4B5E-A2CB-C8836226C9B3}"/>
                </c:ext>
              </c:extLst>
            </c:dLbl>
            <c:dLbl>
              <c:idx val="20"/>
              <c:layout>
                <c:manualLayout>
                  <c:x val="5.7441253263707574E-2"/>
                  <c:y val="-2.397897151191191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9-1C69-4B5E-A2CB-C8836226C9B3}"/>
                </c:ext>
              </c:extLst>
            </c:dLbl>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MX"/>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'Consumo edificios'!$A$5:$A$26</c:f>
              <c:strCache>
                <c:ptCount val="21"/>
                <c:pt idx="0">
                  <c:v>AULAS EDIFICIO E</c:v>
                </c:pt>
                <c:pt idx="1">
                  <c:v>AULAS EDIFICIO A</c:v>
                </c:pt>
                <c:pt idx="2">
                  <c:v>AULAS EDIFICIO G</c:v>
                </c:pt>
                <c:pt idx="3">
                  <c:v>AREA DE SERIVICIOS ESCOLARES</c:v>
                </c:pt>
                <c:pt idx="4">
                  <c:v>AULAS EDIFICIO B</c:v>
                </c:pt>
                <c:pt idx="5">
                  <c:v>DEP. ANEXOS AL CENTRO DE INFORMACION</c:v>
                </c:pt>
                <c:pt idx="6">
                  <c:v>AREAS CERCANAS AL EDIFICIO A</c:v>
                </c:pt>
                <c:pt idx="7">
                  <c:v>CENTRO DE INFORMACION (BIBLIOTECA)</c:v>
                </c:pt>
                <c:pt idx="8">
                  <c:v>ALUMBRADO EXTERIOR DEL ITSSAT</c:v>
                </c:pt>
                <c:pt idx="9">
                  <c:v>AULAS EDIFICIO D </c:v>
                </c:pt>
                <c:pt idx="10">
                  <c:v>EDIFICIO F</c:v>
                </c:pt>
                <c:pt idx="11">
                  <c:v>CUBICULO DOCENTES (ZONA PINOS)</c:v>
                </c:pt>
                <c:pt idx="12">
                  <c:v>AULAS H</c:v>
                </c:pt>
                <c:pt idx="13">
                  <c:v>LAB. DE COMPUTO DE SISTEMAS COMPUTACIONALES</c:v>
                </c:pt>
                <c:pt idx="14">
                  <c:v>OFICINA DE ACTIVIDADES EXTRAESCOLARES</c:v>
                </c:pt>
                <c:pt idx="15">
                  <c:v>AULAS I</c:v>
                </c:pt>
                <c:pt idx="16">
                  <c:v>RD DE LA DIRECCION</c:v>
                </c:pt>
                <c:pt idx="17">
                  <c:v>ACCESO AL ITSSAT</c:v>
                </c:pt>
                <c:pt idx="18">
                  <c:v>ALMACEN DE RESIDUOS PELIGROSOS Y DE MANEJO ESPECIAL</c:v>
                </c:pt>
                <c:pt idx="19">
                  <c:v>ESPACIOS DEPORTIVOS (TODAS LAS CANCHAS)</c:v>
                </c:pt>
                <c:pt idx="20">
                  <c:v>AREAS VERDES</c:v>
                </c:pt>
              </c:strCache>
            </c:strRef>
          </c:cat>
          <c:val>
            <c:numRef>
              <c:f>'Consumo edificios'!$B$5:$B$26</c:f>
              <c:numCache>
                <c:formatCode>0.00</c:formatCode>
                <c:ptCount val="21"/>
                <c:pt idx="0">
                  <c:v>34626.202200000029</c:v>
                </c:pt>
                <c:pt idx="1">
                  <c:v>29195.549999999996</c:v>
                </c:pt>
                <c:pt idx="2">
                  <c:v>20639.016</c:v>
                </c:pt>
                <c:pt idx="3">
                  <c:v>12010.165200000001</c:v>
                </c:pt>
                <c:pt idx="4">
                  <c:v>7326.4570000000003</c:v>
                </c:pt>
                <c:pt idx="5">
                  <c:v>6249.3508000000002</c:v>
                </c:pt>
                <c:pt idx="6">
                  <c:v>5931.6980000000012</c:v>
                </c:pt>
                <c:pt idx="7">
                  <c:v>5169.2300000000005</c:v>
                </c:pt>
                <c:pt idx="8">
                  <c:v>4712.0640000000003</c:v>
                </c:pt>
                <c:pt idx="9">
                  <c:v>4420.7999999999993</c:v>
                </c:pt>
                <c:pt idx="10">
                  <c:v>4071.8039999999996</c:v>
                </c:pt>
                <c:pt idx="11">
                  <c:v>3909.1667999999995</c:v>
                </c:pt>
                <c:pt idx="12">
                  <c:v>3864.48</c:v>
                </c:pt>
                <c:pt idx="13">
                  <c:v>2838.8880000000008</c:v>
                </c:pt>
                <c:pt idx="14">
                  <c:v>2755.4999999999995</c:v>
                </c:pt>
                <c:pt idx="15">
                  <c:v>2344.4199999999996</c:v>
                </c:pt>
                <c:pt idx="16">
                  <c:v>362.22999999999996</c:v>
                </c:pt>
                <c:pt idx="17">
                  <c:v>116.46400000000001</c:v>
                </c:pt>
                <c:pt idx="18">
                  <c:v>48</c:v>
                </c:pt>
                <c:pt idx="19">
                  <c:v>13.200000000000001</c:v>
                </c:pt>
                <c:pt idx="20">
                  <c:v>6.93</c:v>
                </c:pt>
              </c:numCache>
            </c:numRef>
          </c:val>
          <c:extLst>
            <c:ext xmlns:c16="http://schemas.microsoft.com/office/drawing/2014/chart" uri="{C3380CC4-5D6E-409C-BE32-E72D297353CC}">
              <c16:uniqueId val="{00000018-B9A0-4919-8142-D4373E5DC23E}"/>
            </c:ext>
          </c:extLst>
        </c:ser>
        <c:ser>
          <c:idx val="1"/>
          <c:order val="1"/>
          <c:tx>
            <c:strRef>
              <c:f>'Consumo edificios'!$C$3:$C$4</c:f>
              <c:strCache>
                <c:ptCount val="1"/>
                <c:pt idx="0">
                  <c:v>Suma de Consumo base de energía mensual</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B-EDA0-439E-A18C-EB9CEDD780C3}"/>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D-EDA0-439E-A18C-EB9CEDD780C3}"/>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F-EDA0-439E-A18C-EB9CEDD780C3}"/>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31-EDA0-439E-A18C-EB9CEDD780C3}"/>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33-EDA0-439E-A18C-EB9CEDD780C3}"/>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35-EDA0-439E-A18C-EB9CEDD780C3}"/>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37-EDA0-439E-A18C-EB9CEDD780C3}"/>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39-EDA0-439E-A18C-EB9CEDD780C3}"/>
              </c:ext>
            </c:extLst>
          </c:dPt>
          <c:dPt>
            <c:idx val="8"/>
            <c:bubble3D val="0"/>
            <c:spPr>
              <a:solidFill>
                <a:schemeClr val="accent3">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3B-EDA0-439E-A18C-EB9CEDD780C3}"/>
              </c:ext>
            </c:extLst>
          </c:dPt>
          <c:dPt>
            <c:idx val="9"/>
            <c:bubble3D val="0"/>
            <c:spPr>
              <a:solidFill>
                <a:schemeClr val="accent4">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3D-EDA0-439E-A18C-EB9CEDD780C3}"/>
              </c:ext>
            </c:extLst>
          </c:dPt>
          <c:dPt>
            <c:idx val="10"/>
            <c:bubble3D val="0"/>
            <c:spPr>
              <a:solidFill>
                <a:schemeClr val="accent5">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3F-EDA0-439E-A18C-EB9CEDD780C3}"/>
              </c:ext>
            </c:extLst>
          </c:dPt>
          <c:dPt>
            <c:idx val="11"/>
            <c:bubble3D val="0"/>
            <c:spPr>
              <a:solidFill>
                <a:schemeClr val="accent6">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41-EDA0-439E-A18C-EB9CEDD780C3}"/>
              </c:ext>
            </c:extLst>
          </c:dPt>
          <c:dPt>
            <c:idx val="12"/>
            <c:bubble3D val="0"/>
            <c:spPr>
              <a:solidFill>
                <a:schemeClr val="accent1">
                  <a:lumMod val="80000"/>
                  <a:lumOff val="2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43-EDA0-439E-A18C-EB9CEDD780C3}"/>
              </c:ext>
            </c:extLst>
          </c:dPt>
          <c:dPt>
            <c:idx val="13"/>
            <c:bubble3D val="0"/>
            <c:spPr>
              <a:solidFill>
                <a:schemeClr val="accent2">
                  <a:lumMod val="80000"/>
                  <a:lumOff val="2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45-EDA0-439E-A18C-EB9CEDD780C3}"/>
              </c:ext>
            </c:extLst>
          </c:dPt>
          <c:dPt>
            <c:idx val="14"/>
            <c:bubble3D val="0"/>
            <c:spPr>
              <a:solidFill>
                <a:schemeClr val="accent3">
                  <a:lumMod val="80000"/>
                  <a:lumOff val="2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47-EDA0-439E-A18C-EB9CEDD780C3}"/>
              </c:ext>
            </c:extLst>
          </c:dPt>
          <c:dPt>
            <c:idx val="15"/>
            <c:bubble3D val="0"/>
            <c:spPr>
              <a:solidFill>
                <a:schemeClr val="accent4">
                  <a:lumMod val="80000"/>
                  <a:lumOff val="2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49-EDA0-439E-A18C-EB9CEDD780C3}"/>
              </c:ext>
            </c:extLst>
          </c:dPt>
          <c:dPt>
            <c:idx val="16"/>
            <c:bubble3D val="0"/>
            <c:spPr>
              <a:solidFill>
                <a:schemeClr val="accent5">
                  <a:lumMod val="80000"/>
                  <a:lumOff val="2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4B-EDA0-439E-A18C-EB9CEDD780C3}"/>
              </c:ext>
            </c:extLst>
          </c:dPt>
          <c:dPt>
            <c:idx val="17"/>
            <c:bubble3D val="0"/>
            <c:spPr>
              <a:solidFill>
                <a:schemeClr val="accent6">
                  <a:lumMod val="80000"/>
                  <a:lumOff val="2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4D-EDA0-439E-A18C-EB9CEDD780C3}"/>
              </c:ext>
            </c:extLst>
          </c:dPt>
          <c:dPt>
            <c:idx val="18"/>
            <c:bubble3D val="0"/>
            <c:spPr>
              <a:solidFill>
                <a:schemeClr val="accent1">
                  <a:lumMod val="8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4F-EDA0-439E-A18C-EB9CEDD780C3}"/>
              </c:ext>
            </c:extLst>
          </c:dPt>
          <c:dPt>
            <c:idx val="19"/>
            <c:bubble3D val="0"/>
            <c:spPr>
              <a:solidFill>
                <a:schemeClr val="accent2">
                  <a:lumMod val="8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51-EDA0-439E-A18C-EB9CEDD780C3}"/>
              </c:ext>
            </c:extLst>
          </c:dPt>
          <c:dPt>
            <c:idx val="20"/>
            <c:bubble3D val="0"/>
            <c:spPr>
              <a:solidFill>
                <a:schemeClr val="accent3">
                  <a:lumMod val="8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53-EDA0-439E-A18C-EB9CEDD780C3}"/>
              </c:ext>
            </c:extLst>
          </c:dPt>
          <c:cat>
            <c:strRef>
              <c:f>'Consumo edificios'!$A$5:$A$26</c:f>
              <c:strCache>
                <c:ptCount val="21"/>
                <c:pt idx="0">
                  <c:v>AULAS EDIFICIO E</c:v>
                </c:pt>
                <c:pt idx="1">
                  <c:v>AULAS EDIFICIO A</c:v>
                </c:pt>
                <c:pt idx="2">
                  <c:v>AULAS EDIFICIO G</c:v>
                </c:pt>
                <c:pt idx="3">
                  <c:v>AREA DE SERIVICIOS ESCOLARES</c:v>
                </c:pt>
                <c:pt idx="4">
                  <c:v>AULAS EDIFICIO B</c:v>
                </c:pt>
                <c:pt idx="5">
                  <c:v>DEP. ANEXOS AL CENTRO DE INFORMACION</c:v>
                </c:pt>
                <c:pt idx="6">
                  <c:v>AREAS CERCANAS AL EDIFICIO A</c:v>
                </c:pt>
                <c:pt idx="7">
                  <c:v>CENTRO DE INFORMACION (BIBLIOTECA)</c:v>
                </c:pt>
                <c:pt idx="8">
                  <c:v>ALUMBRADO EXTERIOR DEL ITSSAT</c:v>
                </c:pt>
                <c:pt idx="9">
                  <c:v>AULAS EDIFICIO D </c:v>
                </c:pt>
                <c:pt idx="10">
                  <c:v>EDIFICIO F</c:v>
                </c:pt>
                <c:pt idx="11">
                  <c:v>CUBICULO DOCENTES (ZONA PINOS)</c:v>
                </c:pt>
                <c:pt idx="12">
                  <c:v>AULAS H</c:v>
                </c:pt>
                <c:pt idx="13">
                  <c:v>LAB. DE COMPUTO DE SISTEMAS COMPUTACIONALES</c:v>
                </c:pt>
                <c:pt idx="14">
                  <c:v>OFICINA DE ACTIVIDADES EXTRAESCOLARES</c:v>
                </c:pt>
                <c:pt idx="15">
                  <c:v>AULAS I</c:v>
                </c:pt>
                <c:pt idx="16">
                  <c:v>RD DE LA DIRECCION</c:v>
                </c:pt>
                <c:pt idx="17">
                  <c:v>ACCESO AL ITSSAT</c:v>
                </c:pt>
                <c:pt idx="18">
                  <c:v>ALMACEN DE RESIDUOS PELIGROSOS Y DE MANEJO ESPECIAL</c:v>
                </c:pt>
                <c:pt idx="19">
                  <c:v>ESPACIOS DEPORTIVOS (TODAS LAS CANCHAS)</c:v>
                </c:pt>
                <c:pt idx="20">
                  <c:v>AREAS VERDES</c:v>
                </c:pt>
              </c:strCache>
            </c:strRef>
          </c:cat>
          <c:val>
            <c:numRef>
              <c:f>'Consumo edificios'!$C$5:$C$26</c:f>
              <c:numCache>
                <c:formatCode>0.00%</c:formatCode>
                <c:ptCount val="21"/>
                <c:pt idx="0">
                  <c:v>0.22990392852567243</c:v>
                </c:pt>
                <c:pt idx="1">
                  <c:v>0.19384660211068971</c:v>
                </c:pt>
                <c:pt idx="2">
                  <c:v>0.13703468927655615</c:v>
                </c:pt>
                <c:pt idx="3">
                  <c:v>7.9742622242364086E-2</c:v>
                </c:pt>
                <c:pt idx="4">
                  <c:v>4.8644700817764272E-2</c:v>
                </c:pt>
                <c:pt idx="5">
                  <c:v>4.1493152825609406E-2</c:v>
                </c:pt>
                <c:pt idx="6">
                  <c:v>3.9384067162522178E-2</c:v>
                </c:pt>
                <c:pt idx="7">
                  <c:v>3.4321589113020336E-2</c:v>
                </c:pt>
                <c:pt idx="8">
                  <c:v>3.128619242754821E-2</c:v>
                </c:pt>
                <c:pt idx="9">
                  <c:v>2.93523176857753E-2</c:v>
                </c:pt>
                <c:pt idx="10">
                  <c:v>2.703512589626552E-2</c:v>
                </c:pt>
                <c:pt idx="11">
                  <c:v>2.5955280899449339E-2</c:v>
                </c:pt>
                <c:pt idx="12">
                  <c:v>2.5658578684926926E-2</c:v>
                </c:pt>
                <c:pt idx="13">
                  <c:v>1.8849064072189493E-2</c:v>
                </c:pt>
                <c:pt idx="14">
                  <c:v>1.8295401597709426E-2</c:v>
                </c:pt>
                <c:pt idx="15">
                  <c:v>1.5565997246852453E-2</c:v>
                </c:pt>
                <c:pt idx="16">
                  <c:v>2.4050601780940977E-3</c:v>
                </c:pt>
                <c:pt idx="17">
                  <c:v>7.7327368959376934E-4</c:v>
                </c:pt>
                <c:pt idx="18">
                  <c:v>3.1870051776086109E-4</c:v>
                </c:pt>
                <c:pt idx="19">
                  <c:v>8.76426423842368E-5</c:v>
                </c:pt>
                <c:pt idx="20">
                  <c:v>4.6012387251724319E-5</c:v>
                </c:pt>
              </c:numCache>
            </c:numRef>
          </c:val>
          <c:extLst>
            <c:ext xmlns:c16="http://schemas.microsoft.com/office/drawing/2014/chart" uri="{C3380CC4-5D6E-409C-BE32-E72D297353CC}">
              <c16:uniqueId val="{0000002C-1C69-4B5E-A2CB-C8836226C9B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000000000000155" l="0.70000000000000062" r="0.70000000000000062" t="0.75000000000000155" header="0.30000000000000032" footer="0.30000000000000032"/>
    <c:pageSetup/>
  </c:printSettings>
  <c:extLst>
    <c:ext xmlns:c14="http://schemas.microsoft.com/office/drawing/2007/8/2/chart" uri="{781A3756-C4B2-4CAC-9D66-4F8BD8637D16}">
      <c14:pivotOptions>
        <c14:dropZoneFilter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ELECTRICA ITSSAT 2025 COMPLETADA.xlsx]Consumo categoría!Tabla dinámica2</c:name>
    <c:fmtId val="1"/>
  </c:pivotSource>
  <c:chart>
    <c:title>
      <c:tx>
        <c:rich>
          <a:bodyPr/>
          <a:lstStyle/>
          <a:p>
            <a:pPr>
              <a:defRPr/>
            </a:pPr>
            <a:r>
              <a:rPr lang="es-MX"/>
              <a:t>Categoría</a:t>
            </a:r>
          </a:p>
        </c:rich>
      </c:tx>
      <c:layout>
        <c:manualLayout>
          <c:xMode val="edge"/>
          <c:yMode val="edge"/>
          <c:x val="0.4231952331834542"/>
          <c:y val="6.6174006056141682E-2"/>
        </c:manualLayout>
      </c:layout>
      <c:overlay val="0"/>
    </c:title>
    <c:autoTitleDeleted val="0"/>
    <c:pivotFmts>
      <c:pivotFmt>
        <c:idx val="0"/>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MX"/>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
        <c:spPr>
          <a:solidFill>
            <a:schemeClr val="accent1"/>
          </a:solidFill>
          <a:ln>
            <a:noFill/>
          </a:ln>
          <a:effectLst>
            <a:outerShdw blurRad="63500" sx="102000" sy="102000" algn="ctr" rotWithShape="0">
              <a:prstClr val="black">
                <a:alpha val="20000"/>
              </a:prstClr>
            </a:outerShdw>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MX"/>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2"/>
        <c:spPr>
          <a:solidFill>
            <a:schemeClr val="accent1"/>
          </a:solidFill>
          <a:ln>
            <a:noFill/>
          </a:ln>
          <a:effectLst>
            <a:outerShdw blurRad="63500" sx="102000" sy="102000" algn="ctr" rotWithShape="0">
              <a:prstClr val="black">
                <a:alpha val="20000"/>
              </a:prstClr>
            </a:outerShdw>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MX"/>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3"/>
        <c:spPr>
          <a:solidFill>
            <a:schemeClr val="accent1"/>
          </a:solidFill>
          <a:ln>
            <a:noFill/>
          </a:ln>
          <a:effectLst>
            <a:outerShdw blurRad="63500" sx="102000" sy="102000" algn="ctr" rotWithShape="0">
              <a:prstClr val="black">
                <a:alpha val="20000"/>
              </a:prstClr>
            </a:outerShdw>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MX"/>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4"/>
        <c:spPr>
          <a:solidFill>
            <a:schemeClr val="accent1"/>
          </a:solidFill>
          <a:ln>
            <a:noFill/>
          </a:ln>
          <a:effectLst>
            <a:outerShdw blurRad="63500" sx="102000" sy="102000" algn="ctr" rotWithShape="0">
              <a:prstClr val="black">
                <a:alpha val="20000"/>
              </a:prstClr>
            </a:outerShdw>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MX"/>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5"/>
        <c:spPr>
          <a:solidFill>
            <a:schemeClr val="accent6"/>
          </a:solidFill>
          <a:ln>
            <a:noFill/>
          </a:ln>
          <a:effectLst>
            <a:outerShdw blurRad="63500" sx="102000" sy="102000" algn="ctr" rotWithShape="0">
              <a:prstClr val="black">
                <a:alpha val="20000"/>
              </a:prstClr>
            </a:outerShdw>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MX"/>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6"/>
        <c:spPr>
          <a:solidFill>
            <a:schemeClr val="accent1"/>
          </a:solidFill>
          <a:ln>
            <a:noFill/>
          </a:ln>
          <a:effectLst>
            <a:outerShdw blurRad="63500" sx="102000" sy="102000" algn="ctr" rotWithShape="0">
              <a:prstClr val="black">
                <a:alpha val="20000"/>
              </a:prstClr>
            </a:outerShdw>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MX"/>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7"/>
        <c:spPr>
          <a:solidFill>
            <a:schemeClr val="accent1"/>
          </a:solidFill>
          <a:ln>
            <a:noFill/>
          </a:ln>
          <a:effectLst>
            <a:outerShdw blurRad="63500" sx="102000" sy="102000" algn="ctr" rotWithShape="0">
              <a:prstClr val="black">
                <a:alpha val="20000"/>
              </a:prstClr>
            </a:outerShdw>
          </a:effectLst>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MX"/>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8"/>
        <c:spPr>
          <a:solidFill>
            <a:schemeClr val="accent2"/>
          </a:solidFill>
          <a:ln>
            <a:noFill/>
          </a:ln>
          <a:effectLst>
            <a:outerShdw blurRad="63500" sx="102000" sy="102000" algn="ctr" rotWithShape="0">
              <a:prstClr val="black">
                <a:alpha val="20000"/>
              </a:prstClr>
            </a:outerShdw>
          </a:effectLst>
        </c:spPr>
      </c:pivotFmt>
      <c:pivotFmt>
        <c:idx val="9"/>
        <c:spPr>
          <a:solidFill>
            <a:schemeClr val="accent4"/>
          </a:solidFill>
          <a:ln>
            <a:noFill/>
          </a:ln>
          <a:effectLst>
            <a:outerShdw blurRad="63500" sx="102000" sy="102000" algn="ctr" rotWithShape="0">
              <a:prstClr val="black">
                <a:alpha val="20000"/>
              </a:prstClr>
            </a:outerShdw>
          </a:effectLst>
        </c:spPr>
        <c:dLbl>
          <c:idx val="0"/>
          <c:layout>
            <c:manualLayout>
              <c:x val="-0.14981275617280901"/>
              <c:y val="1.4069640065371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0"/>
        <c:spPr>
          <a:solidFill>
            <a:schemeClr val="accent3"/>
          </a:solidFill>
          <a:ln>
            <a:noFill/>
          </a:ln>
          <a:effectLst>
            <a:outerShdw blurRad="63500" sx="102000" sy="102000" algn="ctr" rotWithShape="0">
              <a:prstClr val="black">
                <a:alpha val="20000"/>
              </a:prstClr>
            </a:outerShdw>
          </a:effectLst>
        </c:spPr>
      </c:pivotFmt>
      <c:pivotFmt>
        <c:idx val="11"/>
        <c:spPr>
          <a:solidFill>
            <a:schemeClr val="accent5"/>
          </a:solidFill>
          <a:ln>
            <a:noFill/>
          </a:ln>
          <a:effectLst>
            <a:outerShdw blurRad="63500" sx="102000" sy="102000" algn="ctr" rotWithShape="0">
              <a:prstClr val="black">
                <a:alpha val="20000"/>
              </a:prstClr>
            </a:outerShdw>
          </a:effectLst>
        </c:spPr>
      </c:pivotFmt>
      <c:pivotFmt>
        <c:idx val="12"/>
        <c:marker>
          <c:symbol val="none"/>
        </c:marker>
        <c:dLbl>
          <c:idx val="0"/>
          <c:spPr>
            <a:noFill/>
            <a:ln>
              <a:noFill/>
            </a:ln>
            <a:effectLst/>
          </c:spPr>
          <c:txPr>
            <a:bodyPr wrap="square" lIns="38100" tIns="19050" rIns="38100" bIns="19050" anchor="ctr">
              <a:spAutoFit/>
            </a:bodyPr>
            <a:lstStyle/>
            <a:p>
              <a:pPr>
                <a:defRPr/>
              </a:pPr>
              <a:endParaRPr lang="es-MX"/>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3"/>
        <c:marker>
          <c:symbol val="none"/>
        </c:marker>
        <c:dLbl>
          <c:idx val="0"/>
          <c:spPr>
            <a:noFill/>
            <a:ln>
              <a:noFill/>
            </a:ln>
            <a:effectLst/>
          </c:spPr>
          <c:txPr>
            <a:bodyPr wrap="square" lIns="38100" tIns="19050" rIns="38100" bIns="19050" anchor="ctr">
              <a:spAutoFit/>
            </a:bodyPr>
            <a:lstStyle/>
            <a:p>
              <a:pPr>
                <a:defRPr/>
              </a:pPr>
              <a:endParaRPr lang="es-MX"/>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4"/>
        <c:dLbl>
          <c:idx val="0"/>
          <c:layout>
            <c:manualLayout>
              <c:x val="-8.7080973003899415E-2"/>
              <c:y val="1.4644168780558527E-2"/>
            </c:manualLayout>
          </c:layout>
          <c:spPr>
            <a:noFill/>
            <a:ln>
              <a:noFill/>
            </a:ln>
            <a:effectLst/>
          </c:spPr>
          <c:txPr>
            <a:bodyPr wrap="square" lIns="38100" tIns="19050" rIns="38100" bIns="19050" anchor="ctr">
              <a:spAutoFit/>
            </a:bodyPr>
            <a:lstStyle/>
            <a:p>
              <a:pPr>
                <a:defRPr/>
              </a:pPr>
              <a:endParaRPr lang="es-MX"/>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5"/>
        <c:dLbl>
          <c:idx val="0"/>
          <c:layout>
            <c:manualLayout>
              <c:x val="-3.621730956087859E-2"/>
              <c:y val="1.2321905412882066E-2"/>
            </c:manualLayout>
          </c:layout>
          <c:spPr>
            <a:noFill/>
            <a:ln>
              <a:noFill/>
            </a:ln>
            <a:effectLst/>
          </c:spPr>
          <c:txPr>
            <a:bodyPr wrap="square" lIns="38100" tIns="19050" rIns="38100" bIns="19050" anchor="ctr">
              <a:spAutoFit/>
            </a:bodyPr>
            <a:lstStyle/>
            <a:p>
              <a:pPr>
                <a:defRPr/>
              </a:pPr>
              <a:endParaRPr lang="es-MX"/>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6"/>
        <c:dLbl>
          <c:idx val="0"/>
          <c:layout>
            <c:manualLayout>
              <c:x val="-4.6277673327789308E-2"/>
              <c:y val="3.0804763532205112E-2"/>
            </c:manualLayout>
          </c:layout>
          <c:spPr>
            <a:noFill/>
            <a:ln>
              <a:noFill/>
            </a:ln>
            <a:effectLst/>
          </c:spPr>
          <c:txPr>
            <a:bodyPr wrap="square" lIns="38100" tIns="19050" rIns="38100" bIns="19050" anchor="ctr">
              <a:spAutoFit/>
            </a:bodyPr>
            <a:lstStyle/>
            <a:p>
              <a:pPr>
                <a:defRPr/>
              </a:pPr>
              <a:endParaRPr lang="es-MX"/>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7"/>
        <c:dLbl>
          <c:idx val="0"/>
          <c:layout>
            <c:manualLayout>
              <c:x val="5.0301818834553598E-2"/>
              <c:y val="-3.0804763532205168E-2"/>
            </c:manualLayout>
          </c:layout>
          <c:spPr>
            <a:noFill/>
            <a:ln>
              <a:noFill/>
            </a:ln>
            <a:effectLst/>
          </c:spPr>
          <c:txPr>
            <a:bodyPr wrap="square" lIns="38100" tIns="19050" rIns="38100" bIns="19050" anchor="ctr">
              <a:spAutoFit/>
            </a:bodyPr>
            <a:lstStyle/>
            <a:p>
              <a:pPr>
                <a:defRPr/>
              </a:pPr>
              <a:endParaRPr lang="es-MX"/>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8"/>
        <c:dLbl>
          <c:idx val="0"/>
          <c:layout>
            <c:manualLayout>
              <c:x val="-6.0362182601464316E-2"/>
              <c:y val="1.5402381766102471E-2"/>
            </c:manualLayout>
          </c:layout>
          <c:spPr>
            <a:noFill/>
            <a:ln>
              <a:noFill/>
            </a:ln>
            <a:effectLst/>
          </c:spPr>
          <c:txPr>
            <a:bodyPr wrap="square" lIns="38100" tIns="19050" rIns="38100" bIns="19050" anchor="ctr">
              <a:spAutoFit/>
            </a:bodyPr>
            <a:lstStyle/>
            <a:p>
              <a:pPr>
                <a:defRPr/>
              </a:pPr>
              <a:endParaRPr lang="es-MX"/>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9"/>
        <c:dLbl>
          <c:idx val="0"/>
          <c:layout>
            <c:manualLayout>
              <c:x val="0.25839583776333319"/>
              <c:y val="2.4306865565090364E-2"/>
            </c:manualLayout>
          </c:layout>
          <c:spPr>
            <a:noFill/>
            <a:ln>
              <a:noFill/>
            </a:ln>
            <a:effectLst/>
          </c:spPr>
          <c:txPr>
            <a:bodyPr wrap="square" lIns="38100" tIns="19050" rIns="38100" bIns="19050" anchor="ctr">
              <a:spAutoFit/>
            </a:bodyPr>
            <a:lstStyle/>
            <a:p>
              <a:pPr>
                <a:defRPr/>
              </a:pPr>
              <a:endParaRPr lang="es-MX"/>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20"/>
        <c:dLbl>
          <c:idx val="0"/>
          <c:layout>
            <c:manualLayout>
              <c:x val="0.27782409624177934"/>
              <c:y val="-9.1150745869088862E-2"/>
            </c:manualLayout>
          </c:layout>
          <c:spPr>
            <a:noFill/>
            <a:ln>
              <a:noFill/>
            </a:ln>
            <a:effectLst/>
          </c:spPr>
          <c:txPr>
            <a:bodyPr wrap="square" lIns="38100" tIns="19050" rIns="38100" bIns="19050" anchor="ctr">
              <a:spAutoFit/>
            </a:bodyPr>
            <a:lstStyle/>
            <a:p>
              <a:pPr>
                <a:defRPr/>
              </a:pPr>
              <a:endParaRPr lang="es-MX"/>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21"/>
        <c:dLbl>
          <c:idx val="0"/>
          <c:layout>
            <c:manualLayout>
              <c:x val="-0.16514019706679195"/>
              <c:y val="-6.0767163912725915E-2"/>
            </c:manualLayout>
          </c:layout>
          <c:spPr>
            <a:noFill/>
            <a:ln>
              <a:noFill/>
            </a:ln>
            <a:effectLst/>
          </c:spPr>
          <c:txPr>
            <a:bodyPr wrap="square" lIns="38100" tIns="19050" rIns="38100" bIns="19050" anchor="ctr">
              <a:spAutoFit/>
            </a:bodyPr>
            <a:lstStyle/>
            <a:p>
              <a:pPr>
                <a:defRPr/>
              </a:pPr>
              <a:endParaRPr lang="es-MX"/>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22"/>
        <c:dLbl>
          <c:idx val="0"/>
          <c:layout>
            <c:manualLayout>
              <c:x val="-0.15931171952325807"/>
              <c:y val="-3.3421940151999251E-2"/>
            </c:manualLayout>
          </c:layout>
          <c:spPr>
            <a:noFill/>
            <a:ln>
              <a:noFill/>
            </a:ln>
            <a:effectLst/>
          </c:spPr>
          <c:txPr>
            <a:bodyPr wrap="square" lIns="38100" tIns="19050" rIns="38100" bIns="19050" anchor="ctr">
              <a:spAutoFit/>
            </a:bodyPr>
            <a:lstStyle/>
            <a:p>
              <a:pPr>
                <a:defRPr/>
              </a:pPr>
              <a:endParaRPr lang="es-MX"/>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23"/>
        <c:marker>
          <c:symbol val="none"/>
        </c:marker>
        <c:dLbl>
          <c:idx val="0"/>
          <c:spPr>
            <a:noFill/>
            <a:ln>
              <a:noFill/>
            </a:ln>
            <a:effectLst/>
          </c:spPr>
          <c:txPr>
            <a:bodyPr wrap="square" lIns="38100" tIns="19050" rIns="38100" bIns="19050" anchor="ctr">
              <a:spAutoFit/>
            </a:bodyPr>
            <a:lstStyle/>
            <a:p>
              <a:pPr>
                <a:defRPr/>
              </a:pPr>
              <a:endParaRPr lang="es-MX"/>
            </a:p>
          </c:txPr>
          <c:dLblPos val="outEnd"/>
          <c:showLegendKey val="0"/>
          <c:showVal val="0"/>
          <c:showCatName val="0"/>
          <c:showSerName val="0"/>
          <c:showPercent val="1"/>
          <c:showBubbleSize val="0"/>
          <c:extLst>
            <c:ext xmlns:c15="http://schemas.microsoft.com/office/drawing/2012/chart" uri="{CE6537A1-D6FC-4f65-9D91-7224C49458BB}"/>
          </c:extLst>
        </c:dLbl>
      </c:pivotFmt>
    </c:pivotFmts>
    <c:plotArea>
      <c:layout/>
      <c:pieChart>
        <c:varyColors val="1"/>
        <c:ser>
          <c:idx val="0"/>
          <c:order val="0"/>
          <c:tx>
            <c:strRef>
              <c:f>'Consumo categoría'!$B$3</c:f>
              <c:strCache>
                <c:ptCount val="1"/>
                <c:pt idx="0">
                  <c:v>Suma de Consumo base de energía mensual
(KW)</c:v>
                </c:pt>
              </c:strCache>
            </c:strRef>
          </c:tx>
          <c:dLbls>
            <c:dLbl>
              <c:idx val="0"/>
              <c:layout>
                <c:manualLayout>
                  <c:x val="5.0301818834553598E-2"/>
                  <c:y val="-3.080476353220516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4-4F5E-4140-A1CC-96709F61B912}"/>
                </c:ext>
              </c:extLst>
            </c:dLbl>
            <c:dLbl>
              <c:idx val="1"/>
              <c:layout>
                <c:manualLayout>
                  <c:x val="-4.6277673327789308E-2"/>
                  <c:y val="3.080476353220511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4F5E-4140-A1CC-96709F61B912}"/>
                </c:ext>
              </c:extLst>
            </c:dLbl>
            <c:dLbl>
              <c:idx val="2"/>
              <c:layout>
                <c:manualLayout>
                  <c:x val="-8.7080973003899415E-2"/>
                  <c:y val="1.46441687805585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4F5E-4140-A1CC-96709F61B912}"/>
                </c:ext>
              </c:extLst>
            </c:dLbl>
            <c:dLbl>
              <c:idx val="3"/>
              <c:layout>
                <c:manualLayout>
                  <c:x val="-0.15931171952325807"/>
                  <c:y val="-3.342194015199925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0C1-4DA3-AD14-6FA40BB4A98B}"/>
                </c:ext>
              </c:extLst>
            </c:dLbl>
            <c:dLbl>
              <c:idx val="4"/>
              <c:layout>
                <c:manualLayout>
                  <c:x val="-0.16514019706679195"/>
                  <c:y val="-6.076716391272591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0C1-4DA3-AD14-6FA40BB4A98B}"/>
                </c:ext>
              </c:extLst>
            </c:dLbl>
            <c:dLbl>
              <c:idx val="5"/>
              <c:layout>
                <c:manualLayout>
                  <c:x val="0.27782409624177934"/>
                  <c:y val="-9.115074586908886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0C1-4DA3-AD14-6FA40BB4A98B}"/>
                </c:ext>
              </c:extLst>
            </c:dLbl>
            <c:dLbl>
              <c:idx val="6"/>
              <c:layout>
                <c:manualLayout>
                  <c:x val="0.25839583776333319"/>
                  <c:y val="2.430686556509036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0C1-4DA3-AD14-6FA40BB4A98B}"/>
                </c:ext>
              </c:extLst>
            </c:dLbl>
            <c:spPr>
              <a:noFill/>
              <a:ln>
                <a:noFill/>
              </a:ln>
              <a:effectLst/>
            </c:spPr>
            <c:txPr>
              <a:bodyPr wrap="square" lIns="38100" tIns="19050" rIns="38100" bIns="19050" anchor="ctr">
                <a:spAutoFit/>
              </a:bodyPr>
              <a:lstStyle/>
              <a:p>
                <a:pPr>
                  <a:defRPr/>
                </a:pPr>
                <a:endParaRPr lang="es-MX"/>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'Consumo categoría'!$A$4:$A$11</c:f>
              <c:strCache>
                <c:ptCount val="7"/>
                <c:pt idx="0">
                  <c:v>CLIMATIZACIÓN</c:v>
                </c:pt>
                <c:pt idx="1">
                  <c:v>ILUMINACIÓN</c:v>
                </c:pt>
                <c:pt idx="2">
                  <c:v>SERVICIOS EN GENERAL </c:v>
                </c:pt>
                <c:pt idx="3">
                  <c:v>TIC´S</c:v>
                </c:pt>
                <c:pt idx="4">
                  <c:v>SEGURIDAD</c:v>
                </c:pt>
                <c:pt idx="5">
                  <c:v>ELECTRODOMESTICOS</c:v>
                </c:pt>
                <c:pt idx="6">
                  <c:v>EQUIPO DE LABORATORIO</c:v>
                </c:pt>
              </c:strCache>
            </c:strRef>
          </c:cat>
          <c:val>
            <c:numRef>
              <c:f>'Consumo categoría'!$B$4:$B$11</c:f>
              <c:numCache>
                <c:formatCode>_-* #,##0_-;\-* #,##0_-;_-* "-"??_-;_-@_-</c:formatCode>
                <c:ptCount val="7"/>
                <c:pt idx="0">
                  <c:v>56274.254000000015</c:v>
                </c:pt>
                <c:pt idx="1">
                  <c:v>69722.149800000014</c:v>
                </c:pt>
                <c:pt idx="2">
                  <c:v>388.87399999999991</c:v>
                </c:pt>
                <c:pt idx="3">
                  <c:v>21202.561000000023</c:v>
                </c:pt>
                <c:pt idx="4">
                  <c:v>54.619199999999999</c:v>
                </c:pt>
                <c:pt idx="5">
                  <c:v>2633.0420000000004</c:v>
                </c:pt>
                <c:pt idx="6">
                  <c:v>336.11599999999993</c:v>
                </c:pt>
              </c:numCache>
            </c:numRef>
          </c:val>
          <c:extLst>
            <c:ext xmlns:c16="http://schemas.microsoft.com/office/drawing/2014/chart" uri="{C3380CC4-5D6E-409C-BE32-E72D297353CC}">
              <c16:uniqueId val="{00000010-4F5E-4140-A1CC-96709F61B912}"/>
            </c:ext>
          </c:extLst>
        </c:ser>
        <c:ser>
          <c:idx val="1"/>
          <c:order val="1"/>
          <c:tx>
            <c:strRef>
              <c:f>'Consumo categoría'!$C$3</c:f>
              <c:strCache>
                <c:ptCount val="1"/>
                <c:pt idx="0">
                  <c:v>Suma de Consumo base de energía mensual</c:v>
                </c:pt>
              </c:strCache>
            </c:strRef>
          </c:tx>
          <c:dLbls>
            <c:spPr>
              <a:noFill/>
              <a:ln>
                <a:noFill/>
              </a:ln>
              <a:effectLst/>
            </c:spPr>
            <c:txPr>
              <a:bodyPr wrap="square" lIns="38100" tIns="19050" rIns="38100" bIns="19050" anchor="ctr">
                <a:spAutoFit/>
              </a:bodyPr>
              <a:lstStyle/>
              <a:p>
                <a:pPr>
                  <a:defRPr/>
                </a:pPr>
                <a:endParaRPr lang="es-MX"/>
              </a:p>
            </c:tx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'Consumo categoría'!$A$4:$A$11</c:f>
              <c:strCache>
                <c:ptCount val="7"/>
                <c:pt idx="0">
                  <c:v>CLIMATIZACIÓN</c:v>
                </c:pt>
                <c:pt idx="1">
                  <c:v>ILUMINACIÓN</c:v>
                </c:pt>
                <c:pt idx="2">
                  <c:v>SERVICIOS EN GENERAL </c:v>
                </c:pt>
                <c:pt idx="3">
                  <c:v>TIC´S</c:v>
                </c:pt>
                <c:pt idx="4">
                  <c:v>SEGURIDAD</c:v>
                </c:pt>
                <c:pt idx="5">
                  <c:v>ELECTRODOMESTICOS</c:v>
                </c:pt>
                <c:pt idx="6">
                  <c:v>EQUIPO DE LABORATORIO</c:v>
                </c:pt>
              </c:strCache>
            </c:strRef>
          </c:cat>
          <c:val>
            <c:numRef>
              <c:f>'Consumo categoría'!$C$4:$C$11</c:f>
              <c:numCache>
                <c:formatCode>0.00%</c:formatCode>
                <c:ptCount val="7"/>
                <c:pt idx="0">
                  <c:v>0.37363820596679609</c:v>
                </c:pt>
                <c:pt idx="1">
                  <c:v>0.46292677584709002</c:v>
                </c:pt>
                <c:pt idx="2">
                  <c:v>2.5819655238278555E-3</c:v>
                </c:pt>
                <c:pt idx="3">
                  <c:v>0.14077639934492184</c:v>
                </c:pt>
                <c:pt idx="4">
                  <c:v>3.6264931916008382E-4</c:v>
                </c:pt>
                <c:pt idx="5">
                  <c:v>1.7482330180960275E-2</c:v>
                </c:pt>
                <c:pt idx="6">
                  <c:v>2.2316738172439492E-3</c:v>
                </c:pt>
              </c:numCache>
            </c:numRef>
          </c:val>
          <c:extLst>
            <c:ext xmlns:c16="http://schemas.microsoft.com/office/drawing/2014/chart" uri="{C3380CC4-5D6E-409C-BE32-E72D297353CC}">
              <c16:uniqueId val="{00000005-B0C1-4DA3-AD14-6FA40BB4A98B}"/>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000000000000155" l="0.70000000000000062" r="0.70000000000000062" t="0.75000000000000155" header="0.30000000000000032" footer="0.30000000000000032"/>
    <c:pageSetup/>
  </c:printSettings>
  <c:extLst>
    <c:ext xmlns:c14="http://schemas.microsoft.com/office/drawing/2007/8/2/chart" uri="{781A3756-C4B2-4CAC-9D66-4F8BD8637D16}">
      <c14:pivotOptions>
        <c14:dropZoneFilter val="1"/>
        <c14:dropZoneData val="1"/>
        <c14:dropZoneSeries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s-MX"/>
              <a:t>Consumo</a:t>
            </a:r>
            <a:r>
              <a:rPr lang="es-MX" baseline="0"/>
              <a:t> mensual histórico KWh</a:t>
            </a:r>
            <a:endParaRPr lang="es-MX"/>
          </a:p>
        </c:rich>
      </c:tx>
      <c:layout>
        <c:manualLayout>
          <c:xMode val="edge"/>
          <c:yMode val="edge"/>
          <c:x val="0.28628046992176004"/>
          <c:y val="3.2719787380399191E-2"/>
        </c:manualLayout>
      </c:layout>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s-MX"/>
        </a:p>
      </c:txPr>
    </c:title>
    <c:autoTitleDeleted val="0"/>
    <c:plotArea>
      <c:layout/>
      <c:lineChart>
        <c:grouping val="standard"/>
        <c:varyColors val="0"/>
        <c:ser>
          <c:idx val="0"/>
          <c:order val="0"/>
          <c:tx>
            <c:strRef>
              <c:f>Concentrado!$C$6</c:f>
              <c:strCache>
                <c:ptCount val="1"/>
                <c:pt idx="0">
                  <c:v>2020</c:v>
                </c:pt>
              </c:strCache>
            </c:strRef>
          </c:tx>
          <c:spPr>
            <a:ln w="22225" cap="rnd">
              <a:solidFill>
                <a:schemeClr val="accent1"/>
              </a:solidFill>
            </a:ln>
            <a:effectLst>
              <a:glow rad="139700">
                <a:schemeClr val="accent1">
                  <a:satMod val="175000"/>
                  <a:alpha val="14000"/>
                </a:schemeClr>
              </a:glow>
            </a:effectLst>
          </c:spPr>
          <c:marker>
            <c:symbol val="none"/>
          </c:marker>
          <c:cat>
            <c:strRef>
              <c:f>Concentrado!$B$7:$B$19</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PROMEDIO</c:v>
                </c:pt>
              </c:strCache>
            </c:strRef>
          </c:cat>
          <c:val>
            <c:numRef>
              <c:f>Concentrado!$C$7:$C$19</c:f>
              <c:numCache>
                <c:formatCode>General</c:formatCode>
                <c:ptCount val="13"/>
                <c:pt idx="0">
                  <c:v>21818</c:v>
                </c:pt>
                <c:pt idx="1">
                  <c:v>26938</c:v>
                </c:pt>
                <c:pt idx="2">
                  <c:v>22216</c:v>
                </c:pt>
                <c:pt idx="3">
                  <c:v>14575</c:v>
                </c:pt>
                <c:pt idx="4">
                  <c:v>14635</c:v>
                </c:pt>
                <c:pt idx="5">
                  <c:v>15800</c:v>
                </c:pt>
                <c:pt idx="6">
                  <c:v>15806</c:v>
                </c:pt>
                <c:pt idx="7">
                  <c:v>15356</c:v>
                </c:pt>
                <c:pt idx="8">
                  <c:v>13245</c:v>
                </c:pt>
                <c:pt idx="9">
                  <c:v>13150</c:v>
                </c:pt>
                <c:pt idx="10">
                  <c:v>13461</c:v>
                </c:pt>
                <c:pt idx="11">
                  <c:v>13573</c:v>
                </c:pt>
                <c:pt idx="12" formatCode="0">
                  <c:v>16714.416666666668</c:v>
                </c:pt>
              </c:numCache>
            </c:numRef>
          </c:val>
          <c:smooth val="0"/>
          <c:extLst>
            <c:ext xmlns:c16="http://schemas.microsoft.com/office/drawing/2014/chart" uri="{C3380CC4-5D6E-409C-BE32-E72D297353CC}">
              <c16:uniqueId val="{00000000-F9C2-44C3-BC6B-8C367EED7202}"/>
            </c:ext>
          </c:extLst>
        </c:ser>
        <c:ser>
          <c:idx val="1"/>
          <c:order val="1"/>
          <c:tx>
            <c:strRef>
              <c:f>Concentrado!$D$6</c:f>
              <c:strCache>
                <c:ptCount val="1"/>
                <c:pt idx="0">
                  <c:v>2021</c:v>
                </c:pt>
              </c:strCache>
            </c:strRef>
          </c:tx>
          <c:spPr>
            <a:ln w="22225" cap="rnd">
              <a:solidFill>
                <a:schemeClr val="accent2"/>
              </a:solidFill>
            </a:ln>
            <a:effectLst>
              <a:glow rad="139700">
                <a:schemeClr val="accent2">
                  <a:satMod val="175000"/>
                  <a:alpha val="14000"/>
                </a:schemeClr>
              </a:glow>
            </a:effectLst>
          </c:spPr>
          <c:marker>
            <c:symbol val="none"/>
          </c:marker>
          <c:cat>
            <c:strRef>
              <c:f>Concentrado!$B$7:$B$19</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PROMEDIO</c:v>
                </c:pt>
              </c:strCache>
            </c:strRef>
          </c:cat>
          <c:val>
            <c:numRef>
              <c:f>Concentrado!$D$7:$D$19</c:f>
              <c:numCache>
                <c:formatCode>General</c:formatCode>
                <c:ptCount val="13"/>
                <c:pt idx="0">
                  <c:v>12667</c:v>
                </c:pt>
                <c:pt idx="1">
                  <c:v>11282</c:v>
                </c:pt>
                <c:pt idx="2">
                  <c:v>14874</c:v>
                </c:pt>
                <c:pt idx="3">
                  <c:v>13645</c:v>
                </c:pt>
                <c:pt idx="4">
                  <c:v>16159</c:v>
                </c:pt>
                <c:pt idx="5">
                  <c:v>14213</c:v>
                </c:pt>
                <c:pt idx="6">
                  <c:v>13833</c:v>
                </c:pt>
                <c:pt idx="7">
                  <c:v>13644</c:v>
                </c:pt>
                <c:pt idx="8">
                  <c:v>14236</c:v>
                </c:pt>
                <c:pt idx="9">
                  <c:v>16867</c:v>
                </c:pt>
                <c:pt idx="10">
                  <c:v>20170</c:v>
                </c:pt>
                <c:pt idx="11">
                  <c:v>17705</c:v>
                </c:pt>
                <c:pt idx="12" formatCode="0">
                  <c:v>14941.25</c:v>
                </c:pt>
              </c:numCache>
            </c:numRef>
          </c:val>
          <c:smooth val="0"/>
          <c:extLst>
            <c:ext xmlns:c16="http://schemas.microsoft.com/office/drawing/2014/chart" uri="{C3380CC4-5D6E-409C-BE32-E72D297353CC}">
              <c16:uniqueId val="{00000001-F9C2-44C3-BC6B-8C367EED7202}"/>
            </c:ext>
          </c:extLst>
        </c:ser>
        <c:ser>
          <c:idx val="2"/>
          <c:order val="2"/>
          <c:tx>
            <c:strRef>
              <c:f>Concentrado!$E$6</c:f>
              <c:strCache>
                <c:ptCount val="1"/>
                <c:pt idx="0">
                  <c:v>2022</c:v>
                </c:pt>
              </c:strCache>
            </c:strRef>
          </c:tx>
          <c:spPr>
            <a:ln w="22225" cap="rnd">
              <a:solidFill>
                <a:schemeClr val="accent3"/>
              </a:solidFill>
            </a:ln>
            <a:effectLst>
              <a:glow rad="139700">
                <a:schemeClr val="accent3">
                  <a:satMod val="175000"/>
                  <a:alpha val="14000"/>
                </a:schemeClr>
              </a:glow>
            </a:effectLst>
          </c:spPr>
          <c:marker>
            <c:symbol val="none"/>
          </c:marker>
          <c:cat>
            <c:strRef>
              <c:f>Concentrado!$B$7:$B$19</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PROMEDIO</c:v>
                </c:pt>
              </c:strCache>
            </c:strRef>
          </c:cat>
          <c:val>
            <c:numRef>
              <c:f>Concentrado!$E$7:$E$19</c:f>
              <c:numCache>
                <c:formatCode>General</c:formatCode>
                <c:ptCount val="13"/>
                <c:pt idx="0">
                  <c:v>11106</c:v>
                </c:pt>
                <c:pt idx="1">
                  <c:v>14804</c:v>
                </c:pt>
                <c:pt idx="2">
                  <c:v>31538</c:v>
                </c:pt>
                <c:pt idx="3">
                  <c:v>24512</c:v>
                </c:pt>
                <c:pt idx="4">
                  <c:v>39152</c:v>
                </c:pt>
                <c:pt idx="5">
                  <c:v>39390</c:v>
                </c:pt>
                <c:pt idx="6">
                  <c:v>18363</c:v>
                </c:pt>
                <c:pt idx="7">
                  <c:v>19663</c:v>
                </c:pt>
                <c:pt idx="8">
                  <c:v>38713</c:v>
                </c:pt>
                <c:pt idx="9">
                  <c:v>29478</c:v>
                </c:pt>
                <c:pt idx="10">
                  <c:v>26213</c:v>
                </c:pt>
                <c:pt idx="11">
                  <c:v>16784</c:v>
                </c:pt>
                <c:pt idx="12" formatCode="0">
                  <c:v>25809.666666666668</c:v>
                </c:pt>
              </c:numCache>
            </c:numRef>
          </c:val>
          <c:smooth val="0"/>
          <c:extLst>
            <c:ext xmlns:c16="http://schemas.microsoft.com/office/drawing/2014/chart" uri="{C3380CC4-5D6E-409C-BE32-E72D297353CC}">
              <c16:uniqueId val="{00000002-F9C2-44C3-BC6B-8C367EED7202}"/>
            </c:ext>
          </c:extLst>
        </c:ser>
        <c:ser>
          <c:idx val="3"/>
          <c:order val="3"/>
          <c:tx>
            <c:strRef>
              <c:f>Concentrado!$F$6</c:f>
              <c:strCache>
                <c:ptCount val="1"/>
                <c:pt idx="0">
                  <c:v>2023</c:v>
                </c:pt>
              </c:strCache>
            </c:strRef>
          </c:tx>
          <c:spPr>
            <a:ln w="22225" cap="rnd">
              <a:solidFill>
                <a:schemeClr val="accent4"/>
              </a:solidFill>
            </a:ln>
            <a:effectLst>
              <a:glow rad="139700">
                <a:schemeClr val="accent4">
                  <a:satMod val="175000"/>
                  <a:alpha val="14000"/>
                </a:schemeClr>
              </a:glow>
            </a:effectLst>
          </c:spPr>
          <c:marker>
            <c:symbol val="none"/>
          </c:marker>
          <c:cat>
            <c:strRef>
              <c:f>Concentrado!$B$7:$B$19</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PROMEDIO</c:v>
                </c:pt>
              </c:strCache>
            </c:strRef>
          </c:cat>
          <c:val>
            <c:numRef>
              <c:f>Concentrado!$F$7:$F$19</c:f>
              <c:numCache>
                <c:formatCode>General</c:formatCode>
                <c:ptCount val="13"/>
                <c:pt idx="0">
                  <c:v>13871</c:v>
                </c:pt>
                <c:pt idx="1">
                  <c:v>19908</c:v>
                </c:pt>
                <c:pt idx="2">
                  <c:v>36983</c:v>
                </c:pt>
                <c:pt idx="3">
                  <c:v>26553</c:v>
                </c:pt>
                <c:pt idx="4">
                  <c:v>39677</c:v>
                </c:pt>
                <c:pt idx="5">
                  <c:v>42991</c:v>
                </c:pt>
                <c:pt idx="6">
                  <c:v>17150</c:v>
                </c:pt>
                <c:pt idx="7">
                  <c:v>21656</c:v>
                </c:pt>
                <c:pt idx="8">
                  <c:v>51194</c:v>
                </c:pt>
                <c:pt idx="9">
                  <c:v>41163</c:v>
                </c:pt>
                <c:pt idx="10">
                  <c:v>27568</c:v>
                </c:pt>
                <c:pt idx="11">
                  <c:v>15192</c:v>
                </c:pt>
                <c:pt idx="12" formatCode="0">
                  <c:v>29492.166666666668</c:v>
                </c:pt>
              </c:numCache>
            </c:numRef>
          </c:val>
          <c:smooth val="0"/>
          <c:extLst>
            <c:ext xmlns:c16="http://schemas.microsoft.com/office/drawing/2014/chart" uri="{C3380CC4-5D6E-409C-BE32-E72D297353CC}">
              <c16:uniqueId val="{00000003-F9C2-44C3-BC6B-8C367EED7202}"/>
            </c:ext>
          </c:extLst>
        </c:ser>
        <c:ser>
          <c:idx val="4"/>
          <c:order val="4"/>
          <c:tx>
            <c:strRef>
              <c:f>Concentrado!$G$6</c:f>
              <c:strCache>
                <c:ptCount val="1"/>
                <c:pt idx="0">
                  <c:v>2024</c:v>
                </c:pt>
              </c:strCache>
            </c:strRef>
          </c:tx>
          <c:spPr>
            <a:ln w="22225" cap="rnd">
              <a:solidFill>
                <a:schemeClr val="accent5"/>
              </a:solidFill>
            </a:ln>
            <a:effectLst>
              <a:glow rad="139700">
                <a:schemeClr val="accent5">
                  <a:satMod val="175000"/>
                  <a:alpha val="14000"/>
                </a:schemeClr>
              </a:glow>
            </a:effectLst>
          </c:spPr>
          <c:marker>
            <c:symbol val="none"/>
          </c:marker>
          <c:cat>
            <c:strRef>
              <c:f>Concentrado!$B$7:$B$19</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PROMEDIO</c:v>
                </c:pt>
              </c:strCache>
            </c:strRef>
          </c:cat>
          <c:val>
            <c:numRef>
              <c:f>Concentrado!$G$7:$G$19</c:f>
              <c:numCache>
                <c:formatCode>General</c:formatCode>
                <c:ptCount val="13"/>
                <c:pt idx="0">
                  <c:v>16908</c:v>
                </c:pt>
                <c:pt idx="1">
                  <c:v>32930</c:v>
                </c:pt>
                <c:pt idx="2">
                  <c:v>34721</c:v>
                </c:pt>
                <c:pt idx="3">
                  <c:v>44074</c:v>
                </c:pt>
                <c:pt idx="4">
                  <c:v>34674</c:v>
                </c:pt>
                <c:pt idx="5">
                  <c:v>30217</c:v>
                </c:pt>
                <c:pt idx="6">
                  <c:v>17385</c:v>
                </c:pt>
                <c:pt idx="7">
                  <c:v>24520</c:v>
                </c:pt>
                <c:pt idx="8">
                  <c:v>47986</c:v>
                </c:pt>
                <c:pt idx="9">
                  <c:v>31925</c:v>
                </c:pt>
                <c:pt idx="10">
                  <c:v>36737</c:v>
                </c:pt>
                <c:pt idx="11">
                  <c:v>17954</c:v>
                </c:pt>
                <c:pt idx="12" formatCode="0">
                  <c:v>30835.916666666668</c:v>
                </c:pt>
              </c:numCache>
            </c:numRef>
          </c:val>
          <c:smooth val="0"/>
          <c:extLst>
            <c:ext xmlns:c16="http://schemas.microsoft.com/office/drawing/2014/chart" uri="{C3380CC4-5D6E-409C-BE32-E72D297353CC}">
              <c16:uniqueId val="{00000006-51AC-4656-9E99-C31B8861BC90}"/>
            </c:ext>
          </c:extLst>
        </c:ser>
        <c:ser>
          <c:idx val="5"/>
          <c:order val="5"/>
          <c:tx>
            <c:strRef>
              <c:f>Concentrado!$H$6</c:f>
              <c:strCache>
                <c:ptCount val="1"/>
                <c:pt idx="0">
                  <c:v>2025</c:v>
                </c:pt>
              </c:strCache>
            </c:strRef>
          </c:tx>
          <c:spPr>
            <a:ln w="22225" cap="rnd">
              <a:solidFill>
                <a:schemeClr val="accent6"/>
              </a:solidFill>
            </a:ln>
            <a:effectLst>
              <a:glow rad="139700">
                <a:schemeClr val="accent6">
                  <a:satMod val="175000"/>
                  <a:alpha val="14000"/>
                </a:schemeClr>
              </a:glow>
            </a:effectLst>
          </c:spPr>
          <c:marker>
            <c:symbol val="none"/>
          </c:marker>
          <c:cat>
            <c:strRef>
              <c:f>Concentrado!$B$7:$B$19</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PROMEDIO</c:v>
                </c:pt>
              </c:strCache>
            </c:strRef>
          </c:cat>
          <c:val>
            <c:numRef>
              <c:f>Concentrado!$H$7:$H$19</c:f>
              <c:numCache>
                <c:formatCode>General</c:formatCode>
                <c:ptCount val="13"/>
                <c:pt idx="0">
                  <c:v>14517</c:v>
                </c:pt>
                <c:pt idx="1">
                  <c:v>33977</c:v>
                </c:pt>
                <c:pt idx="2">
                  <c:v>43354</c:v>
                </c:pt>
                <c:pt idx="12" formatCode="0">
                  <c:v>30616</c:v>
                </c:pt>
              </c:numCache>
            </c:numRef>
          </c:val>
          <c:smooth val="0"/>
          <c:extLst>
            <c:ext xmlns:c16="http://schemas.microsoft.com/office/drawing/2014/chart" uri="{C3380CC4-5D6E-409C-BE32-E72D297353CC}">
              <c16:uniqueId val="{00000007-51AC-4656-9E99-C31B8861BC90}"/>
            </c:ext>
          </c:extLst>
        </c:ser>
        <c:dLbls>
          <c:showLegendKey val="0"/>
          <c:showVal val="0"/>
          <c:showCatName val="0"/>
          <c:showSerName val="0"/>
          <c:showPercent val="0"/>
          <c:showBubbleSize val="0"/>
        </c:dLbls>
        <c:smooth val="0"/>
        <c:axId val="127146240"/>
        <c:axId val="127182720"/>
      </c:lineChart>
      <c:catAx>
        <c:axId val="127146240"/>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5400000" spcFirstLastPara="1" vertOverflow="ellipsis" wrap="square" anchor="ctr" anchorCtr="1"/>
          <a:lstStyle/>
          <a:p>
            <a:pPr>
              <a:defRPr sz="900" b="0" i="0" u="none" strike="noStrike" kern="1200" baseline="0">
                <a:solidFill>
                  <a:schemeClr val="lt1">
                    <a:lumMod val="75000"/>
                  </a:schemeClr>
                </a:solidFill>
                <a:latin typeface="+mn-lt"/>
                <a:ea typeface="+mn-ea"/>
                <a:cs typeface="+mn-cs"/>
              </a:defRPr>
            </a:pPr>
            <a:endParaRPr lang="es-MX"/>
          </a:p>
        </c:txPr>
        <c:crossAx val="127182720"/>
        <c:crosses val="autoZero"/>
        <c:auto val="1"/>
        <c:lblAlgn val="ctr"/>
        <c:lblOffset val="100"/>
        <c:noMultiLvlLbl val="0"/>
      </c:catAx>
      <c:valAx>
        <c:axId val="127182720"/>
        <c:scaling>
          <c:orientation val="minMax"/>
          <c:max val="60000"/>
          <c:min val="0"/>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minorGridlines>
          <c: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MX"/>
          </a:p>
        </c:txPr>
        <c:crossAx val="1271462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Consumo</a:t>
            </a:r>
            <a:r>
              <a:rPr lang="es-MX" baseline="0"/>
              <a:t> mensual histórico KWh</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6.6178936892056103E-2"/>
          <c:y val="0.10303265260182834"/>
          <c:w val="0.92930663882155307"/>
          <c:h val="0.77100199082511922"/>
        </c:manualLayout>
      </c:layout>
      <c:barChart>
        <c:barDir val="col"/>
        <c:grouping val="clustered"/>
        <c:varyColors val="0"/>
        <c:ser>
          <c:idx val="0"/>
          <c:order val="0"/>
          <c:tx>
            <c:strRef>
              <c:f>Concentrado!$C$6</c:f>
              <c:strCache>
                <c:ptCount val="1"/>
                <c:pt idx="0">
                  <c:v>2020</c:v>
                </c:pt>
              </c:strCache>
            </c:strRef>
          </c:tx>
          <c:spPr>
            <a:solidFill>
              <a:schemeClr val="accent1"/>
            </a:solidFill>
            <a:ln>
              <a:noFill/>
            </a:ln>
            <a:effectLst/>
          </c:spPr>
          <c:invertIfNegative val="0"/>
          <c:cat>
            <c:strRef>
              <c:f>Concentrado!$B$7:$B$19</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PROMEDIO</c:v>
                </c:pt>
              </c:strCache>
            </c:strRef>
          </c:cat>
          <c:val>
            <c:numRef>
              <c:f>Concentrado!$C$7:$C$19</c:f>
              <c:numCache>
                <c:formatCode>General</c:formatCode>
                <c:ptCount val="13"/>
                <c:pt idx="0">
                  <c:v>21818</c:v>
                </c:pt>
                <c:pt idx="1">
                  <c:v>26938</c:v>
                </c:pt>
                <c:pt idx="2">
                  <c:v>22216</c:v>
                </c:pt>
                <c:pt idx="3">
                  <c:v>14575</c:v>
                </c:pt>
                <c:pt idx="4">
                  <c:v>14635</c:v>
                </c:pt>
                <c:pt idx="5">
                  <c:v>15800</c:v>
                </c:pt>
                <c:pt idx="6">
                  <c:v>15806</c:v>
                </c:pt>
                <c:pt idx="7">
                  <c:v>15356</c:v>
                </c:pt>
                <c:pt idx="8">
                  <c:v>13245</c:v>
                </c:pt>
                <c:pt idx="9">
                  <c:v>13150</c:v>
                </c:pt>
                <c:pt idx="10">
                  <c:v>13461</c:v>
                </c:pt>
                <c:pt idx="11">
                  <c:v>13573</c:v>
                </c:pt>
                <c:pt idx="12" formatCode="0">
                  <c:v>16714.416666666668</c:v>
                </c:pt>
              </c:numCache>
            </c:numRef>
          </c:val>
          <c:extLst>
            <c:ext xmlns:c16="http://schemas.microsoft.com/office/drawing/2014/chart" uri="{C3380CC4-5D6E-409C-BE32-E72D297353CC}">
              <c16:uniqueId val="{00000000-4FF8-42F4-B898-1C6ED2EBF5D2}"/>
            </c:ext>
          </c:extLst>
        </c:ser>
        <c:ser>
          <c:idx val="1"/>
          <c:order val="1"/>
          <c:tx>
            <c:strRef>
              <c:f>Concentrado!$D$6</c:f>
              <c:strCache>
                <c:ptCount val="1"/>
                <c:pt idx="0">
                  <c:v>2021</c:v>
                </c:pt>
              </c:strCache>
            </c:strRef>
          </c:tx>
          <c:spPr>
            <a:solidFill>
              <a:schemeClr val="accent2"/>
            </a:solidFill>
            <a:ln>
              <a:noFill/>
            </a:ln>
            <a:effectLst/>
          </c:spPr>
          <c:invertIfNegative val="0"/>
          <c:cat>
            <c:strRef>
              <c:f>Concentrado!$B$7:$B$19</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PROMEDIO</c:v>
                </c:pt>
              </c:strCache>
            </c:strRef>
          </c:cat>
          <c:val>
            <c:numRef>
              <c:f>Concentrado!$D$7:$D$19</c:f>
              <c:numCache>
                <c:formatCode>General</c:formatCode>
                <c:ptCount val="13"/>
                <c:pt idx="0">
                  <c:v>12667</c:v>
                </c:pt>
                <c:pt idx="1">
                  <c:v>11282</c:v>
                </c:pt>
                <c:pt idx="2">
                  <c:v>14874</c:v>
                </c:pt>
                <c:pt idx="3">
                  <c:v>13645</c:v>
                </c:pt>
                <c:pt idx="4">
                  <c:v>16159</c:v>
                </c:pt>
                <c:pt idx="5">
                  <c:v>14213</c:v>
                </c:pt>
                <c:pt idx="6">
                  <c:v>13833</c:v>
                </c:pt>
                <c:pt idx="7">
                  <c:v>13644</c:v>
                </c:pt>
                <c:pt idx="8">
                  <c:v>14236</c:v>
                </c:pt>
                <c:pt idx="9">
                  <c:v>16867</c:v>
                </c:pt>
                <c:pt idx="10">
                  <c:v>20170</c:v>
                </c:pt>
                <c:pt idx="11">
                  <c:v>17705</c:v>
                </c:pt>
                <c:pt idx="12" formatCode="0">
                  <c:v>14941.25</c:v>
                </c:pt>
              </c:numCache>
            </c:numRef>
          </c:val>
          <c:extLst>
            <c:ext xmlns:c16="http://schemas.microsoft.com/office/drawing/2014/chart" uri="{C3380CC4-5D6E-409C-BE32-E72D297353CC}">
              <c16:uniqueId val="{00000001-4FF8-42F4-B898-1C6ED2EBF5D2}"/>
            </c:ext>
          </c:extLst>
        </c:ser>
        <c:ser>
          <c:idx val="2"/>
          <c:order val="2"/>
          <c:tx>
            <c:strRef>
              <c:f>Concentrado!$E$6</c:f>
              <c:strCache>
                <c:ptCount val="1"/>
                <c:pt idx="0">
                  <c:v>2022</c:v>
                </c:pt>
              </c:strCache>
            </c:strRef>
          </c:tx>
          <c:spPr>
            <a:solidFill>
              <a:schemeClr val="accent3"/>
            </a:solidFill>
            <a:ln>
              <a:noFill/>
            </a:ln>
            <a:effectLst/>
          </c:spPr>
          <c:invertIfNegative val="0"/>
          <c:cat>
            <c:strRef>
              <c:f>Concentrado!$B$7:$B$19</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PROMEDIO</c:v>
                </c:pt>
              </c:strCache>
            </c:strRef>
          </c:cat>
          <c:val>
            <c:numRef>
              <c:f>Concentrado!$E$7:$E$19</c:f>
              <c:numCache>
                <c:formatCode>General</c:formatCode>
                <c:ptCount val="13"/>
                <c:pt idx="0">
                  <c:v>11106</c:v>
                </c:pt>
                <c:pt idx="1">
                  <c:v>14804</c:v>
                </c:pt>
                <c:pt idx="2">
                  <c:v>31538</c:v>
                </c:pt>
                <c:pt idx="3">
                  <c:v>24512</c:v>
                </c:pt>
                <c:pt idx="4">
                  <c:v>39152</c:v>
                </c:pt>
                <c:pt idx="5">
                  <c:v>39390</c:v>
                </c:pt>
                <c:pt idx="6">
                  <c:v>18363</c:v>
                </c:pt>
                <c:pt idx="7">
                  <c:v>19663</c:v>
                </c:pt>
                <c:pt idx="8">
                  <c:v>38713</c:v>
                </c:pt>
                <c:pt idx="9">
                  <c:v>29478</c:v>
                </c:pt>
                <c:pt idx="10">
                  <c:v>26213</c:v>
                </c:pt>
                <c:pt idx="11">
                  <c:v>16784</c:v>
                </c:pt>
                <c:pt idx="12" formatCode="0">
                  <c:v>25809.666666666668</c:v>
                </c:pt>
              </c:numCache>
            </c:numRef>
          </c:val>
          <c:extLst>
            <c:ext xmlns:c16="http://schemas.microsoft.com/office/drawing/2014/chart" uri="{C3380CC4-5D6E-409C-BE32-E72D297353CC}">
              <c16:uniqueId val="{00000002-4FF8-42F4-B898-1C6ED2EBF5D2}"/>
            </c:ext>
          </c:extLst>
        </c:ser>
        <c:ser>
          <c:idx val="3"/>
          <c:order val="3"/>
          <c:tx>
            <c:strRef>
              <c:f>Concentrado!$F$6</c:f>
              <c:strCache>
                <c:ptCount val="1"/>
                <c:pt idx="0">
                  <c:v>2023</c:v>
                </c:pt>
              </c:strCache>
            </c:strRef>
          </c:tx>
          <c:spPr>
            <a:solidFill>
              <a:schemeClr val="accent4"/>
            </a:solidFill>
            <a:ln>
              <a:noFill/>
            </a:ln>
            <a:effectLst/>
          </c:spPr>
          <c:invertIfNegative val="0"/>
          <c:cat>
            <c:strRef>
              <c:f>Concentrado!$B$7:$B$19</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PROMEDIO</c:v>
                </c:pt>
              </c:strCache>
            </c:strRef>
          </c:cat>
          <c:val>
            <c:numRef>
              <c:f>Concentrado!$F$7:$F$19</c:f>
              <c:numCache>
                <c:formatCode>General</c:formatCode>
                <c:ptCount val="13"/>
                <c:pt idx="0">
                  <c:v>13871</c:v>
                </c:pt>
                <c:pt idx="1">
                  <c:v>19908</c:v>
                </c:pt>
                <c:pt idx="2">
                  <c:v>36983</c:v>
                </c:pt>
                <c:pt idx="3">
                  <c:v>26553</c:v>
                </c:pt>
                <c:pt idx="4">
                  <c:v>39677</c:v>
                </c:pt>
                <c:pt idx="5">
                  <c:v>42991</c:v>
                </c:pt>
                <c:pt idx="6">
                  <c:v>17150</c:v>
                </c:pt>
                <c:pt idx="7">
                  <c:v>21656</c:v>
                </c:pt>
                <c:pt idx="8">
                  <c:v>51194</c:v>
                </c:pt>
                <c:pt idx="9">
                  <c:v>41163</c:v>
                </c:pt>
                <c:pt idx="10">
                  <c:v>27568</c:v>
                </c:pt>
                <c:pt idx="11">
                  <c:v>15192</c:v>
                </c:pt>
                <c:pt idx="12" formatCode="0">
                  <c:v>29492.166666666668</c:v>
                </c:pt>
              </c:numCache>
            </c:numRef>
          </c:val>
          <c:extLst>
            <c:ext xmlns:c16="http://schemas.microsoft.com/office/drawing/2014/chart" uri="{C3380CC4-5D6E-409C-BE32-E72D297353CC}">
              <c16:uniqueId val="{00000003-4FF8-42F4-B898-1C6ED2EBF5D2}"/>
            </c:ext>
          </c:extLst>
        </c:ser>
        <c:ser>
          <c:idx val="4"/>
          <c:order val="4"/>
          <c:tx>
            <c:strRef>
              <c:f>Concentrado!$G$6</c:f>
              <c:strCache>
                <c:ptCount val="1"/>
                <c:pt idx="0">
                  <c:v>2024</c:v>
                </c:pt>
              </c:strCache>
            </c:strRef>
          </c:tx>
          <c:spPr>
            <a:solidFill>
              <a:schemeClr val="accent5"/>
            </a:solidFill>
            <a:ln>
              <a:noFill/>
            </a:ln>
            <a:effectLst/>
          </c:spPr>
          <c:invertIfNegative val="0"/>
          <c:cat>
            <c:strRef>
              <c:f>Concentrado!$B$7:$B$19</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PROMEDIO</c:v>
                </c:pt>
              </c:strCache>
            </c:strRef>
          </c:cat>
          <c:val>
            <c:numRef>
              <c:f>Concentrado!$G$7:$G$19</c:f>
              <c:numCache>
                <c:formatCode>General</c:formatCode>
                <c:ptCount val="13"/>
                <c:pt idx="0">
                  <c:v>16908</c:v>
                </c:pt>
                <c:pt idx="1">
                  <c:v>32930</c:v>
                </c:pt>
                <c:pt idx="2">
                  <c:v>34721</c:v>
                </c:pt>
                <c:pt idx="3">
                  <c:v>44074</c:v>
                </c:pt>
                <c:pt idx="4">
                  <c:v>34674</c:v>
                </c:pt>
                <c:pt idx="5">
                  <c:v>30217</c:v>
                </c:pt>
                <c:pt idx="6">
                  <c:v>17385</c:v>
                </c:pt>
                <c:pt idx="7">
                  <c:v>24520</c:v>
                </c:pt>
                <c:pt idx="8">
                  <c:v>47986</c:v>
                </c:pt>
                <c:pt idx="9">
                  <c:v>31925</c:v>
                </c:pt>
                <c:pt idx="10">
                  <c:v>36737</c:v>
                </c:pt>
                <c:pt idx="11">
                  <c:v>17954</c:v>
                </c:pt>
                <c:pt idx="12" formatCode="0">
                  <c:v>30835.916666666668</c:v>
                </c:pt>
              </c:numCache>
            </c:numRef>
          </c:val>
          <c:extLst>
            <c:ext xmlns:c16="http://schemas.microsoft.com/office/drawing/2014/chart" uri="{C3380CC4-5D6E-409C-BE32-E72D297353CC}">
              <c16:uniqueId val="{00000006-F5EC-42A7-92DC-3509F0719EFC}"/>
            </c:ext>
          </c:extLst>
        </c:ser>
        <c:ser>
          <c:idx val="5"/>
          <c:order val="5"/>
          <c:tx>
            <c:strRef>
              <c:f>Concentrado!$H$6</c:f>
              <c:strCache>
                <c:ptCount val="1"/>
                <c:pt idx="0">
                  <c:v>2025</c:v>
                </c:pt>
              </c:strCache>
            </c:strRef>
          </c:tx>
          <c:spPr>
            <a:solidFill>
              <a:schemeClr val="accent6"/>
            </a:solidFill>
            <a:ln>
              <a:noFill/>
            </a:ln>
            <a:effectLst/>
          </c:spPr>
          <c:invertIfNegative val="0"/>
          <c:cat>
            <c:strRef>
              <c:f>Concentrado!$B$7:$B$19</c:f>
              <c:strCache>
                <c:ptCount val="13"/>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PROMEDIO</c:v>
                </c:pt>
              </c:strCache>
            </c:strRef>
          </c:cat>
          <c:val>
            <c:numRef>
              <c:f>Concentrado!$H$7:$H$19</c:f>
              <c:numCache>
                <c:formatCode>General</c:formatCode>
                <c:ptCount val="13"/>
                <c:pt idx="0">
                  <c:v>14517</c:v>
                </c:pt>
                <c:pt idx="1">
                  <c:v>33977</c:v>
                </c:pt>
                <c:pt idx="2">
                  <c:v>43354</c:v>
                </c:pt>
                <c:pt idx="12" formatCode="0">
                  <c:v>30616</c:v>
                </c:pt>
              </c:numCache>
            </c:numRef>
          </c:val>
          <c:extLst>
            <c:ext xmlns:c16="http://schemas.microsoft.com/office/drawing/2014/chart" uri="{C3380CC4-5D6E-409C-BE32-E72D297353CC}">
              <c16:uniqueId val="{00000007-F5EC-42A7-92DC-3509F0719EFC}"/>
            </c:ext>
          </c:extLst>
        </c:ser>
        <c:dLbls>
          <c:showLegendKey val="0"/>
          <c:showVal val="0"/>
          <c:showCatName val="0"/>
          <c:showSerName val="0"/>
          <c:showPercent val="0"/>
          <c:showBubbleSize val="0"/>
        </c:dLbls>
        <c:gapWidth val="219"/>
        <c:overlap val="-27"/>
        <c:axId val="1805742527"/>
        <c:axId val="1700794191"/>
      </c:barChart>
      <c:catAx>
        <c:axId val="1805742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00794191"/>
        <c:crosses val="autoZero"/>
        <c:auto val="1"/>
        <c:lblAlgn val="ctr"/>
        <c:lblOffset val="100"/>
        <c:noMultiLvlLbl val="0"/>
      </c:catAx>
      <c:valAx>
        <c:axId val="1700794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05742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s-ES"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1"/>
          <c:order val="0"/>
          <c:tx>
            <c:strRef>
              <c:f>'LBE Comp'!$C$2</c:f>
              <c:strCache>
                <c:ptCount val="1"/>
                <c:pt idx="0">
                  <c:v>Consumo promedio por alumno mensual KWh</c:v>
                </c:pt>
              </c:strCache>
            </c:strRef>
          </c:tx>
          <c:spPr>
            <a:ln w="28575" cap="rnd">
              <a:solidFill>
                <a:schemeClr val="accent2"/>
              </a:solidFill>
              <a:round/>
            </a:ln>
            <a:effectLst/>
          </c:spPr>
          <c:marker>
            <c:symbol val="none"/>
          </c:marker>
          <c:dLbls>
            <c:dLbl>
              <c:idx val="0"/>
              <c:layout>
                <c:manualLayout>
                  <c:x val="-2.4260299298371688E-2"/>
                  <c:y val="-5.06666666666666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F5-43FB-B929-187554353F23}"/>
                </c:ext>
              </c:extLst>
            </c:dLbl>
            <c:dLbl>
              <c:idx val="1"/>
              <c:layout>
                <c:manualLayout>
                  <c:x val="-2.0474229580917852E-2"/>
                  <c:y val="-4.26666666666667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F5-43FB-B929-187554353F23}"/>
                </c:ext>
              </c:extLst>
            </c:dLbl>
            <c:dLbl>
              <c:idx val="2"/>
              <c:layout>
                <c:manualLayout>
                  <c:x val="-1.7550521150873469E-2"/>
                  <c:y val="-4.26666666666667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F5-43FB-B929-187554353F23}"/>
                </c:ext>
              </c:extLst>
            </c:dLbl>
            <c:dLbl>
              <c:idx val="3"/>
              <c:layout>
                <c:manualLayout>
                  <c:x val="-2.4326657454210639E-2"/>
                  <c:y val="3.3875232059407206E-2"/>
                </c:manualLayout>
              </c:layout>
              <c:spPr>
                <a:noFill/>
                <a:ln>
                  <a:noFill/>
                </a:ln>
                <a:effectLst/>
              </c:spPr>
              <c:txPr>
                <a:bodyPr rot="0" spcFirstLastPara="1" vertOverflow="ellipsis" vert="horz" wrap="square" lIns="38100" tIns="19050" rIns="38100" bIns="19050" anchor="ctr" anchorCtr="1">
                  <a:noAutofit/>
                </a:bodyPr>
                <a:lstStyle/>
                <a:p>
                  <a:pPr>
                    <a:defRPr lang="es-ES" sz="900" b="0" i="0" u="none" strike="noStrike" kern="1200" baseline="0">
                      <a:solidFill>
                        <a:schemeClr val="tx1">
                          <a:lumMod val="75000"/>
                          <a:lumOff val="25000"/>
                        </a:schemeClr>
                      </a:solidFill>
                      <a:latin typeface="+mn-lt"/>
                      <a:ea typeface="+mn-ea"/>
                      <a:cs typeface="+mn-cs"/>
                    </a:defRPr>
                  </a:pPr>
                  <a:endParaRPr lang="es-MX"/>
                </a:p>
              </c:txPr>
              <c:dLblPos val="r"/>
              <c:showLegendKey val="0"/>
              <c:showVal val="1"/>
              <c:showCatName val="0"/>
              <c:showSerName val="0"/>
              <c:showPercent val="0"/>
              <c:showBubbleSize val="0"/>
              <c:extLst>
                <c:ext xmlns:c15="http://schemas.microsoft.com/office/drawing/2012/chart" uri="{CE6537A1-D6FC-4f65-9D91-7224C49458BB}">
                  <c15:layout>
                    <c:manualLayout>
                      <c:w val="2.7840702667855665E-2"/>
                      <c:h val="4.0609862791541294E-2"/>
                    </c:manualLayout>
                  </c15:layout>
                </c:ext>
                <c:ext xmlns:c16="http://schemas.microsoft.com/office/drawing/2014/chart" uri="{C3380CC4-5D6E-409C-BE32-E72D297353CC}">
                  <c16:uniqueId val="{00000001-0E81-4A90-B00B-5095BA3BC7CA}"/>
                </c:ext>
              </c:extLst>
            </c:dLbl>
            <c:dLbl>
              <c:idx val="4"/>
              <c:layout>
                <c:manualLayout>
                  <c:x val="-2.1124736503336041E-2"/>
                  <c:y val="4.60704607046069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81-4A90-B00B-5095BA3BC7CA}"/>
                </c:ext>
              </c:extLst>
            </c:dLbl>
            <c:spPr>
              <a:noFill/>
              <a:ln>
                <a:noFill/>
              </a:ln>
              <a:effectLst/>
            </c:spPr>
            <c:txPr>
              <a:bodyPr rot="0" spcFirstLastPara="1" vertOverflow="ellipsis" vert="horz" wrap="square" lIns="38100" tIns="19050" rIns="38100" bIns="19050" anchor="ctr" anchorCtr="1">
                <a:spAutoFit/>
              </a:bodyPr>
              <a:lstStyle/>
              <a:p>
                <a:pPr>
                  <a:defRPr lang="es-ES" sz="900" b="0" i="0" u="none" strike="noStrike" kern="1200" baseline="0">
                    <a:solidFill>
                      <a:schemeClr val="tx1">
                        <a:lumMod val="75000"/>
                        <a:lumOff val="25000"/>
                      </a:schemeClr>
                    </a:solidFill>
                    <a:latin typeface="+mn-lt"/>
                    <a:ea typeface="+mn-ea"/>
                    <a:cs typeface="+mn-cs"/>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'LBE Comp'!$B$3:$B$8</c:f>
              <c:numCache>
                <c:formatCode>General</c:formatCode>
                <c:ptCount val="6"/>
                <c:pt idx="0">
                  <c:v>2020</c:v>
                </c:pt>
                <c:pt idx="1">
                  <c:v>2021</c:v>
                </c:pt>
                <c:pt idx="2">
                  <c:v>2022</c:v>
                </c:pt>
                <c:pt idx="3">
                  <c:v>2023</c:v>
                </c:pt>
                <c:pt idx="4">
                  <c:v>2024</c:v>
                </c:pt>
                <c:pt idx="5">
                  <c:v>2025</c:v>
                </c:pt>
              </c:numCache>
            </c:numRef>
          </c:cat>
          <c:val>
            <c:numRef>
              <c:f>'LBE Comp'!$C$3:$C$8</c:f>
              <c:numCache>
                <c:formatCode>0.0</c:formatCode>
                <c:ptCount val="6"/>
                <c:pt idx="0">
                  <c:v>6.9934797768479786</c:v>
                </c:pt>
                <c:pt idx="1">
                  <c:v>5.3171708185053381</c:v>
                </c:pt>
                <c:pt idx="2">
                  <c:v>10.447101192584721</c:v>
                </c:pt>
                <c:pt idx="3">
                  <c:v>9.7785698496905393</c:v>
                </c:pt>
                <c:pt idx="4">
                  <c:v>13.279895205282802</c:v>
                </c:pt>
                <c:pt idx="5">
                  <c:v>7.2925029086678306</c:v>
                </c:pt>
              </c:numCache>
            </c:numRef>
          </c:val>
          <c:smooth val="0"/>
          <c:extLst>
            <c:ext xmlns:c16="http://schemas.microsoft.com/office/drawing/2014/chart" uri="{C3380CC4-5D6E-409C-BE32-E72D297353CC}">
              <c16:uniqueId val="{00000001-483D-4EBA-9D90-8E6F7183C2A0}"/>
            </c:ext>
          </c:extLst>
        </c:ser>
        <c:dLbls>
          <c:showLegendKey val="0"/>
          <c:showVal val="1"/>
          <c:showCatName val="0"/>
          <c:showSerName val="0"/>
          <c:showPercent val="0"/>
          <c:showBubbleSize val="0"/>
        </c:dLbls>
        <c:smooth val="0"/>
        <c:axId val="-1121490336"/>
        <c:axId val="-1121485440"/>
      </c:lineChart>
      <c:catAx>
        <c:axId val="-1121490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MX"/>
          </a:p>
        </c:txPr>
        <c:crossAx val="-1121485440"/>
        <c:crosses val="autoZero"/>
        <c:auto val="1"/>
        <c:lblAlgn val="ctr"/>
        <c:lblOffset val="100"/>
        <c:noMultiLvlLbl val="0"/>
      </c:catAx>
      <c:valAx>
        <c:axId val="-1121485440"/>
        <c:scaling>
          <c:orientation val="minMax"/>
          <c:max val="15"/>
          <c:min val="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MX"/>
          </a:p>
        </c:txPr>
        <c:crossAx val="-1121490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000000000000155" l="0.70000000000000062" r="0.70000000000000062" t="0.7500000000000015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88731</xdr:rowOff>
    </xdr:from>
    <xdr:to>
      <xdr:col>4</xdr:col>
      <xdr:colOff>592680</xdr:colOff>
      <xdr:row>69</xdr:row>
      <xdr:rowOff>116247</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16</xdr:row>
      <xdr:rowOff>40140</xdr:rowOff>
    </xdr:from>
    <xdr:to>
      <xdr:col>3</xdr:col>
      <xdr:colOff>27214</xdr:colOff>
      <xdr:row>37</xdr:row>
      <xdr:rowOff>29029</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21</xdr:row>
      <xdr:rowOff>47624</xdr:rowOff>
    </xdr:from>
    <xdr:to>
      <xdr:col>15</xdr:col>
      <xdr:colOff>776111</xdr:colOff>
      <xdr:row>49</xdr:row>
      <xdr:rowOff>129351</xdr:rowOff>
    </xdr:to>
    <xdr:graphicFrame macro="">
      <xdr:nvGraphicFramePr>
        <xdr:cNvPr id="2" name="Chart 2">
          <a:extLst>
            <a:ext uri="{FF2B5EF4-FFF2-40B4-BE49-F238E27FC236}">
              <a16:creationId xmlns:a16="http://schemas.microsoft.com/office/drawing/2014/main" id="{DFF27A28-9A61-4658-9797-4F63C15B7F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52</xdr:row>
      <xdr:rowOff>0</xdr:rowOff>
    </xdr:from>
    <xdr:to>
      <xdr:col>17</xdr:col>
      <xdr:colOff>776111</xdr:colOff>
      <xdr:row>85</xdr:row>
      <xdr:rowOff>0</xdr:rowOff>
    </xdr:to>
    <xdr:graphicFrame macro="">
      <xdr:nvGraphicFramePr>
        <xdr:cNvPr id="5" name="Gráfico 4">
          <a:extLst>
            <a:ext uri="{FF2B5EF4-FFF2-40B4-BE49-F238E27FC236}">
              <a16:creationId xmlns:a16="http://schemas.microsoft.com/office/drawing/2014/main" id="{E64229F5-FA7F-42C1-B207-B0034FA31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104775</xdr:rowOff>
    </xdr:from>
    <xdr:to>
      <xdr:col>8</xdr:col>
      <xdr:colOff>276224</xdr:colOff>
      <xdr:row>34</xdr:row>
      <xdr:rowOff>66675</xdr:rowOff>
    </xdr:to>
    <xdr:graphicFrame macro="">
      <xdr:nvGraphicFramePr>
        <xdr:cNvPr id="2" name="Gráfico 1">
          <a:extLst>
            <a:ext uri="{FF2B5EF4-FFF2-40B4-BE49-F238E27FC236}">
              <a16:creationId xmlns:a16="http://schemas.microsoft.com/office/drawing/2014/main" id="{DB568EC7-7833-40FA-BA85-72A183AC4A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799.604098611111" createdVersion="5" refreshedVersion="6" minRefreshableVersion="3" recordCount="1013" xr:uid="{00000000-000A-0000-FFFF-FFFF00000000}">
  <cacheSource type="worksheet">
    <worksheetSource name="Tabla1"/>
  </cacheSource>
  <cacheFields count="13">
    <cacheField name="No." numFmtId="0">
      <sharedItems containsSemiMixedTypes="0" containsString="0" containsNumber="1" containsInteger="1" minValue="1" maxValue="1013"/>
    </cacheField>
    <cacheField name="Area / Edificio" numFmtId="0">
      <sharedItems containsBlank="1" count="53">
        <s v="ACCESO AL ITSSAT"/>
        <s v="ESPACIOS DEPORTIVOS (TODAS LAS CANCHAS)"/>
        <s v="AREAS VERDES"/>
        <s v="AULAS EDIFICIO A"/>
        <s v="AREAS CERCANAS AL EDIFICIO A"/>
        <s v="RD DE LA DIRECCION"/>
        <s v="AULAS EDIFICIO B"/>
        <s v="AULAS EDIFICIO D "/>
        <s v="AULAS EDIFICIO E"/>
        <s v="EDIFICIO F"/>
        <s v="LAB. DE COMPUTO DE SISTEMAS COMPUTACIONALES"/>
        <s v="AULAS EDIFICIO G"/>
        <s v="AULAS H"/>
        <s v="AULAS I"/>
        <s v="CENTRO DE INFORMACION (BIBLIOTECA)"/>
        <s v="DEP. ANEXOS AL CENTRO DE INFORMACION"/>
        <s v="OFICINA DE ACTIVIDADES EXTRAESCOLARES"/>
        <s v="AREA DE SERIVICIOS ESCOLARES"/>
        <s v="CUBICULO DOCENTES (ZONA PINOS)"/>
        <s v="ALMACEN DE RESIDUOS PELIGROSOS Y DE MANEJO ESPECIAL"/>
        <s v="ALUMBRADO EXTERIOR DEL ITSSAT"/>
        <m u="1"/>
        <s v="EDIFICIO INDUSTRIAS ALIMENTARIAS" u="1"/>
        <s v="EDIFICIO SISTEMAS, TICS" u="1"/>
        <s v="EDIFICIO ELECTRONICA" u="1"/>
        <s v="EDIFICIO E: ING. INDS." u="1"/>
        <s v="UNIDAD ACADEMICA NUEVA" u="1"/>
        <s v="EDIFICIO ALIMENTARIAS" u="1"/>
        <s v="TORCAZAS " u="1"/>
        <s v="EDIFICIO CENTRO DE COMPUTO" u="1"/>
        <s v="EDIFICIO: GESTION EMPRESARIAL" u="1"/>
        <s v="MANTENIMIENTO " u="1"/>
        <s v="CAFETERIA NUEVA" u="1"/>
        <s v="EDIFICIO PRINCIPAL" u="1"/>
        <s v="EDIFICIO A: EDIFICIO PRINCIPAL" u="1"/>
        <s v="EDIFICIO F: COORDINACION ING. IND." u="1"/>
        <s v="EDIFICIO DE ELECTRONICA:" u="1"/>
        <s v="EDIFICIO INDUSTRIAL" u="1"/>
        <s v="EDIFICIO ING. IND. ALIMENTARIAS" u="1"/>
        <s v="ALMACEN" u="1"/>
        <s v="CAFETERIA" u="1"/>
        <s v="EDIFICIO DE SERVICIOS  GENERALES" u="1"/>
        <s v="SALONES DE TORCAZAS" u="1"/>
        <s v="EDIFICIO CONTADIRIA PUBLICA, GESTION EMPRESARIAL Y INOVACION AGRICOLA " u="1"/>
        <s v="EDIFICIO H: CENTRO DE COMPUTO" u="1"/>
        <s v="BIBLIOTECA " u="1"/>
        <s v="TECNOLOGICO GENERAL" u="1"/>
        <s v="EDIFICIO I: USOS MULTIPLES" u="1"/>
        <s v="SERVICIOS ESCOLARES " u="1"/>
        <s v="EDIFICIO INGENIERIA INDUSTRIAL" u="1"/>
        <s v="EDIFICIO F:" u="1"/>
        <s v="ELECTRONICA" u="1"/>
        <s v="EDIFICIO: PLANEACION" u="1"/>
      </sharedItems>
    </cacheField>
    <cacheField name="Sub Area" numFmtId="0">
      <sharedItems containsBlank="1"/>
    </cacheField>
    <cacheField name="Responsable" numFmtId="0">
      <sharedItems containsBlank="1"/>
    </cacheField>
    <cacheField name="Equipos / Maquinas / Articulos _x000a_Describir el equipo que consume energia" numFmtId="0">
      <sharedItems longText="1"/>
    </cacheField>
    <cacheField name="Modelo" numFmtId="0">
      <sharedItems containsBlank="1"/>
    </cacheField>
    <cacheField name="Categoria" numFmtId="0">
      <sharedItems containsBlank="1" count="10">
        <s v="SERVICIOS EN GENERAL "/>
        <s v="SEGURIDAD"/>
        <s v="ILUMINACIÓN"/>
        <s v="CLIMATIZACIÓN"/>
        <s v="TIC´S"/>
        <s v="ELECTRODOMESTICOS"/>
        <s v="EQUIPO DE LABORATORIO"/>
        <m u="1"/>
        <s v="LABORATORIO" u="1"/>
        <s v="ELECTRODOMESTICO" u="1"/>
      </sharedItems>
    </cacheField>
    <cacheField name="Potencia nominal  de Consumo del Equipo (Watts)" numFmtId="0">
      <sharedItems containsSemiMixedTypes="0" containsString="0" containsNumber="1" minValue="0" maxValue="18000"/>
    </cacheField>
    <cacheField name="Cantidad de equipos" numFmtId="0">
      <sharedItems containsString="0" containsBlank="1" containsNumber="1" containsInteger="1" minValue="1" maxValue="54"/>
    </cacheField>
    <cacheField name="Utilización de los equipos_x000a_(Horas)" numFmtId="0">
      <sharedItems containsString="0" containsBlank="1" containsNumber="1" minValue="0" maxValue="24"/>
    </cacheField>
    <cacheField name="Utilización de los equipo_x000a_(Dias al mes)" numFmtId="0">
      <sharedItems containsSemiMixedTypes="0" containsString="0" containsNumber="1" containsInteger="1" minValue="2" maxValue="30"/>
    </cacheField>
    <cacheField name="Horas de uso al mes" numFmtId="0">
      <sharedItems containsSemiMixedTypes="0" containsString="0" containsNumber="1" containsInteger="1" minValue="0" maxValue="720"/>
    </cacheField>
    <cacheField name="Consumo base de energía mensual_x000a_(KW)" numFmtId="2">
      <sharedItems containsSemiMixedTypes="0" containsString="0" containsNumber="1" minValue="0" maxValue="396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13">
  <r>
    <n v="1"/>
    <x v="0"/>
    <s v="CASETA"/>
    <s v="POLICIA"/>
    <s v="GABINETE DE 3X39"/>
    <m/>
    <x v="0"/>
    <n v="78"/>
    <n v="1"/>
    <n v="4"/>
    <n v="22"/>
    <n v="88"/>
    <n v="6.8639999999999999"/>
  </r>
  <r>
    <n v="2"/>
    <x v="0"/>
    <s v="CASETA"/>
    <s v="POLICIA"/>
    <s v="CAMARAS"/>
    <m/>
    <x v="1"/>
    <n v="25"/>
    <n v="2"/>
    <n v="24"/>
    <n v="24"/>
    <n v="576"/>
    <n v="28.8"/>
  </r>
  <r>
    <n v="3"/>
    <x v="0"/>
    <s v="CASETA"/>
    <s v="POLICIA"/>
    <s v="ILUMINACION LINEAL"/>
    <m/>
    <x v="2"/>
    <n v="280"/>
    <n v="2"/>
    <n v="5"/>
    <n v="22"/>
    <n v="110"/>
    <n v="61.6"/>
  </r>
  <r>
    <n v="4"/>
    <x v="0"/>
    <s v="CASETA"/>
    <s v="POLICIA "/>
    <s v="BOMBILLA 25W"/>
    <m/>
    <x v="2"/>
    <n v="25"/>
    <n v="1"/>
    <n v="4"/>
    <n v="30"/>
    <n v="120"/>
    <n v="3"/>
  </r>
  <r>
    <n v="5"/>
    <x v="0"/>
    <s v="CASETA"/>
    <s v="POLICIA"/>
    <s v="CONTACTOS"/>
    <m/>
    <x v="0"/>
    <n v="180"/>
    <n v="6"/>
    <n v="3"/>
    <n v="5"/>
    <n v="15"/>
    <n v="16.2"/>
  </r>
  <r>
    <n v="6"/>
    <x v="1"/>
    <s v="CANCHA DE FUTBOL"/>
    <m/>
    <s v="BOMILLA LED 25W"/>
    <m/>
    <x v="2"/>
    <n v="25"/>
    <n v="2"/>
    <n v="4"/>
    <n v="22"/>
    <n v="88"/>
    <n v="4.4000000000000004"/>
  </r>
  <r>
    <n v="7"/>
    <x v="1"/>
    <s v="CANCHA DE BASQUETBALL"/>
    <m/>
    <s v="BOMBILLA 25W"/>
    <m/>
    <x v="2"/>
    <n v="25"/>
    <n v="4"/>
    <n v="4"/>
    <n v="22"/>
    <n v="88"/>
    <n v="8.8000000000000007"/>
  </r>
  <r>
    <n v="8"/>
    <x v="2"/>
    <s v="PATIO"/>
    <m/>
    <s v="LAMPARA LED PLANA 45 W"/>
    <m/>
    <x v="2"/>
    <n v="35"/>
    <n v="3"/>
    <n v="3"/>
    <n v="22"/>
    <n v="66"/>
    <n v="6.93"/>
  </r>
  <r>
    <n v="9"/>
    <x v="3"/>
    <s v="SALON A1"/>
    <m/>
    <s v="AIRE ACONDICIONADO MIRAGE, BLANCO 12,000 BTU"/>
    <s v="ELF121D"/>
    <x v="3"/>
    <n v="1000"/>
    <n v="1"/>
    <n v="10"/>
    <n v="24"/>
    <n v="240"/>
    <n v="240"/>
  </r>
  <r>
    <n v="10"/>
    <x v="3"/>
    <s v="SALON A1"/>
    <m/>
    <s v="CONTROLES VENTILADOR"/>
    <m/>
    <x v="3"/>
    <n v="240"/>
    <n v="4"/>
    <n v="10"/>
    <n v="24"/>
    <n v="240"/>
    <n v="230.4"/>
  </r>
  <r>
    <n v="11"/>
    <x v="3"/>
    <s v="SALON A1"/>
    <m/>
    <s v="CONTACTOS"/>
    <m/>
    <x v="2"/>
    <n v="180"/>
    <n v="6"/>
    <n v="4"/>
    <n v="24"/>
    <n v="96"/>
    <n v="103.68"/>
  </r>
  <r>
    <n v="12"/>
    <x v="3"/>
    <s v="SALON A1"/>
    <m/>
    <s v="LAMPARA LED"/>
    <m/>
    <x v="2"/>
    <n v="200"/>
    <n v="8"/>
    <n v="12"/>
    <n v="24"/>
    <n v="288"/>
    <n v="460.8"/>
  </r>
  <r>
    <n v="13"/>
    <x v="3"/>
    <s v="SALON A2"/>
    <m/>
    <s v="CONTACTOS"/>
    <m/>
    <x v="2"/>
    <n v="180"/>
    <n v="6"/>
    <n v="2"/>
    <n v="24"/>
    <n v="48"/>
    <n v="51.84"/>
  </r>
  <r>
    <n v="14"/>
    <x v="3"/>
    <s v="SALON A3"/>
    <m/>
    <s v="CONTACTOS"/>
    <m/>
    <x v="2"/>
    <n v="180"/>
    <n v="6"/>
    <n v="2"/>
    <n v="24"/>
    <n v="48"/>
    <n v="51.84"/>
  </r>
  <r>
    <n v="15"/>
    <x v="3"/>
    <s v="SALON A3"/>
    <m/>
    <s v="PIZARON ELECRICO MARCA BOSTLIGHT"/>
    <m/>
    <x v="4"/>
    <n v="100"/>
    <n v="1"/>
    <n v="4"/>
    <n v="24"/>
    <n v="96"/>
    <n v="9.6"/>
  </r>
  <r>
    <n v="16"/>
    <x v="3"/>
    <s v="SALON A3"/>
    <m/>
    <s v="PROYECTOR EPSON, NEGRO "/>
    <m/>
    <x v="4"/>
    <n v="40"/>
    <n v="1"/>
    <n v="4"/>
    <n v="24"/>
    <n v="96"/>
    <n v="3.84"/>
  </r>
  <r>
    <n v="17"/>
    <x v="3"/>
    <s v="SALON A3"/>
    <m/>
    <s v="SWICH PARA VENTILADOR "/>
    <m/>
    <x v="3"/>
    <n v="240"/>
    <n v="4"/>
    <n v="10"/>
    <n v="24"/>
    <n v="240"/>
    <n v="230.4"/>
  </r>
  <r>
    <n v="18"/>
    <x v="3"/>
    <s v="SALON A3"/>
    <m/>
    <s v="LAMPARA LED"/>
    <m/>
    <x v="2"/>
    <n v="280"/>
    <n v="12"/>
    <n v="5"/>
    <n v="24"/>
    <n v="120"/>
    <n v="403.2"/>
  </r>
  <r>
    <n v="19"/>
    <x v="3"/>
    <s v="SALON A3"/>
    <m/>
    <s v="MINI SPLIT MIRAGE "/>
    <s v="ELF120H"/>
    <x v="3"/>
    <n v="950"/>
    <n v="2"/>
    <n v="8"/>
    <n v="10"/>
    <n v="80"/>
    <n v="152"/>
  </r>
  <r>
    <n v="20"/>
    <x v="3"/>
    <s v="SALON A5"/>
    <m/>
    <s v="CAÑON EPSON"/>
    <m/>
    <x v="4"/>
    <n v="40"/>
    <n v="1"/>
    <n v="4"/>
    <n v="24"/>
    <n v="96"/>
    <n v="3.84"/>
  </r>
  <r>
    <n v="21"/>
    <x v="3"/>
    <s v="SALON A5"/>
    <m/>
    <s v="LUMINARIA LINEAL "/>
    <m/>
    <x v="2"/>
    <n v="280"/>
    <n v="8"/>
    <n v="5"/>
    <n v="24"/>
    <n v="120"/>
    <n v="268.8"/>
  </r>
  <r>
    <n v="22"/>
    <x v="3"/>
    <s v="SALON A6"/>
    <m/>
    <s v="LUMINARIA LINEAL "/>
    <m/>
    <x v="2"/>
    <n v="280"/>
    <n v="6"/>
    <n v="5"/>
    <n v="20"/>
    <n v="100"/>
    <n v="168"/>
  </r>
  <r>
    <n v="23"/>
    <x v="3"/>
    <s v="SALON A6"/>
    <m/>
    <s v="MINI SPLIT AUW"/>
    <s v="UAWC-12-DN3C2"/>
    <x v="3"/>
    <n v="1130"/>
    <n v="2"/>
    <n v="5"/>
    <n v="22"/>
    <n v="110"/>
    <n v="248.6"/>
  </r>
  <r>
    <n v="24"/>
    <x v="3"/>
    <s v="SALON A7"/>
    <m/>
    <s v="CPU "/>
    <m/>
    <x v="4"/>
    <n v="200"/>
    <n v="1"/>
    <n v="6"/>
    <n v="22"/>
    <n v="132"/>
    <n v="26.4"/>
  </r>
  <r>
    <n v="25"/>
    <x v="3"/>
    <s v="SALON A7"/>
    <m/>
    <s v="VENTILADOR"/>
    <m/>
    <x v="3"/>
    <n v="240"/>
    <n v="4"/>
    <n v="10"/>
    <n v="22"/>
    <n v="220"/>
    <n v="211.2"/>
  </r>
  <r>
    <n v="26"/>
    <x v="3"/>
    <s v="SALON A7 "/>
    <m/>
    <s v="LUMINARIA LINEAL "/>
    <m/>
    <x v="2"/>
    <n v="280"/>
    <n v="8"/>
    <n v="5"/>
    <n v="22"/>
    <n v="110"/>
    <n v="246.4"/>
  </r>
  <r>
    <n v="27"/>
    <x v="3"/>
    <s v="SALON A8"/>
    <m/>
    <s v="AIRE ACONDICIONADO "/>
    <m/>
    <x v="3"/>
    <n v="1000"/>
    <n v="1"/>
    <n v="10"/>
    <n v="24"/>
    <n v="240"/>
    <n v="240"/>
  </r>
  <r>
    <n v="28"/>
    <x v="3"/>
    <s v="SALON A8"/>
    <m/>
    <s v="AIRE ACONDICIONADO UA  UNITED APPLIANCE, 12000, SERIE WC12DNI01322000029"/>
    <m/>
    <x v="3"/>
    <n v="1000"/>
    <n v="1"/>
    <n v="10"/>
    <n v="24"/>
    <n v="240"/>
    <n v="240"/>
  </r>
  <r>
    <n v="29"/>
    <x v="3"/>
    <s v="SALON A8"/>
    <m/>
    <s v="LUMINARIA LINEAL "/>
    <m/>
    <x v="2"/>
    <n v="280"/>
    <n v="12"/>
    <n v="5"/>
    <n v="24"/>
    <n v="120"/>
    <n v="403.2"/>
  </r>
  <r>
    <n v="30"/>
    <x v="3"/>
    <s v="SALON A9"/>
    <m/>
    <s v="LUMINARIA LINEAL "/>
    <m/>
    <x v="2"/>
    <n v="280"/>
    <n v="12"/>
    <n v="5"/>
    <n v="24"/>
    <n v="120"/>
    <n v="403.2"/>
  </r>
  <r>
    <n v="31"/>
    <x v="3"/>
    <s v="SALON A9"/>
    <m/>
    <s v="AIRE ACONDICIONADO SAMSUMG, BLANCO 17000 BTU SERIE AR18JCFSMWKN"/>
    <m/>
    <x v="3"/>
    <n v="3600"/>
    <n v="1"/>
    <n v="8"/>
    <n v="24"/>
    <n v="192"/>
    <n v="691.2"/>
  </r>
  <r>
    <n v="32"/>
    <x v="3"/>
    <s v="SALON A9"/>
    <m/>
    <s v="SWIXH PAR AVENTILADOR "/>
    <m/>
    <x v="3"/>
    <n v="240"/>
    <n v="4"/>
    <n v="1"/>
    <n v="24"/>
    <n v="24"/>
    <n v="23.04"/>
  </r>
  <r>
    <n v="33"/>
    <x v="3"/>
    <s v="SALON A9"/>
    <m/>
    <s v="SWICH "/>
    <m/>
    <x v="0"/>
    <n v="540"/>
    <n v="3"/>
    <n v="5"/>
    <n v="24"/>
    <n v="120"/>
    <n v="194.4"/>
  </r>
  <r>
    <n v="34"/>
    <x v="3"/>
    <s v="SALON A10 "/>
    <m/>
    <s v="AIRE ACONDICIONADO MARCA SAMSUNG 17000 BTU SERIE ODKSPAKG200105Y"/>
    <s v="AR18JCFSMWKN"/>
    <x v="3"/>
    <n v="3600"/>
    <n v="1"/>
    <n v="10"/>
    <n v="24"/>
    <n v="240"/>
    <n v="864"/>
  </r>
  <r>
    <n v="35"/>
    <x v="3"/>
    <s v="SALON A10 "/>
    <m/>
    <s v="PROYECTOR BENQ, BLANCO, SERIE PDB2J0314000"/>
    <s v="MSSSO"/>
    <x v="4"/>
    <n v="40"/>
    <n v="1"/>
    <n v="4"/>
    <n v="24"/>
    <n v="96"/>
    <n v="3.84"/>
  </r>
  <r>
    <n v="36"/>
    <x v="3"/>
    <s v="SALON A10 "/>
    <m/>
    <s v="SWICH PARA VENTILADOR "/>
    <m/>
    <x v="3"/>
    <n v="240"/>
    <n v="4"/>
    <n v="1"/>
    <n v="24"/>
    <n v="24"/>
    <n v="23.04"/>
  </r>
  <r>
    <n v="37"/>
    <x v="3"/>
    <s v="SALON A10 "/>
    <m/>
    <s v="LUMINARIA LINEAL "/>
    <m/>
    <x v="2"/>
    <n v="280"/>
    <n v="8"/>
    <n v="5"/>
    <n v="24"/>
    <n v="120"/>
    <n v="268.8"/>
  </r>
  <r>
    <n v="38"/>
    <x v="3"/>
    <s v="AULA VIRTUAL DE INFORMATICA "/>
    <m/>
    <s v="PROYECTOR BENQ, BLANCO"/>
    <m/>
    <x v="4"/>
    <n v="40"/>
    <n v="1"/>
    <n v="8"/>
    <n v="22"/>
    <n v="176"/>
    <n v="7.04"/>
  </r>
  <r>
    <n v="39"/>
    <x v="3"/>
    <s v="AULA VIRTUAL DE INFORMATICA "/>
    <m/>
    <s v="AIRE ACONDICIONADO LG DE VENTANA "/>
    <m/>
    <x v="3"/>
    <n v="2000"/>
    <n v="1"/>
    <n v="10"/>
    <n v="22"/>
    <n v="220"/>
    <n v="440"/>
  </r>
  <r>
    <n v="40"/>
    <x v="3"/>
    <s v="AULA VIRTUAL DE INFORMATICA "/>
    <m/>
    <s v="COMPUTADOR DELL BLANCO"/>
    <s v="S2425Ht"/>
    <x v="4"/>
    <n v="45"/>
    <n v="30"/>
    <n v="5"/>
    <n v="22"/>
    <n v="110"/>
    <n v="148.5"/>
  </r>
  <r>
    <n v="41"/>
    <x v="3"/>
    <s v="AULA VIRTUAL DE INFORMATICA "/>
    <m/>
    <s v="LUMINARIA LINEAL "/>
    <m/>
    <x v="2"/>
    <n v="280"/>
    <n v="11"/>
    <n v="5"/>
    <n v="22"/>
    <n v="110"/>
    <n v="338.8"/>
  </r>
  <r>
    <n v="42"/>
    <x v="3"/>
    <s v="AULA VIRTUAL DE INFORMATICA "/>
    <m/>
    <s v="ROUTER TP-LINK NEGRO"/>
    <m/>
    <x v="4"/>
    <n v="100"/>
    <n v="1"/>
    <n v="5"/>
    <n v="22"/>
    <n v="110"/>
    <n v="11"/>
  </r>
  <r>
    <n v="43"/>
    <x v="3"/>
    <s v="AULA VIRTUAL DE INFORMATICA "/>
    <m/>
    <s v="CAMARAS"/>
    <s v="VSAFE-BLANCO"/>
    <x v="1"/>
    <n v="100"/>
    <n v="1"/>
    <n v="5"/>
    <n v="22"/>
    <n v="110"/>
    <n v="11"/>
  </r>
  <r>
    <n v="44"/>
    <x v="3"/>
    <s v="AULA VIRTUAL DE INFORMATICA "/>
    <m/>
    <s v="GABINETE DE 2X39"/>
    <m/>
    <x v="4"/>
    <n v="69"/>
    <n v="12"/>
    <n v="8"/>
    <n v="22"/>
    <n v="176"/>
    <n v="145.72800000000001"/>
  </r>
  <r>
    <n v="45"/>
    <x v="3"/>
    <s v="DIVISION DE INFORMATICA "/>
    <s v="MARCOS CAGAL ORTIZ"/>
    <s v="MICRONDAS GRIS, MARCA FRIDIDAIRE"/>
    <m/>
    <x v="5"/>
    <n v="1000"/>
    <n v="1"/>
    <n v="0.5"/>
    <n v="22"/>
    <n v="11"/>
    <n v="11"/>
  </r>
  <r>
    <n v="46"/>
    <x v="3"/>
    <s v="DIVISION DE INFORMATICA "/>
    <s v="MARCOS CAGAL ORTIZ"/>
    <s v="CAFETERA NEGRA "/>
    <s v="T-FAL"/>
    <x v="5"/>
    <n v="90"/>
    <n v="1"/>
    <n v="1"/>
    <n v="22"/>
    <n v="22"/>
    <n v="1.98"/>
  </r>
  <r>
    <n v="47"/>
    <x v="3"/>
    <s v="DIVISION DE INFORMATICA "/>
    <s v="MARCOS CAGAL ORTIZ"/>
    <s v="IMPRESORA NEGRA"/>
    <s v="BROTHER-DSP-T710W"/>
    <x v="4"/>
    <n v="250"/>
    <n v="1"/>
    <n v="1"/>
    <n v="22"/>
    <n v="22"/>
    <n v="5.5"/>
  </r>
  <r>
    <n v="48"/>
    <x v="3"/>
    <s v="DIVISION DE INFORMATICA "/>
    <s v="MARCOS CAGAL ORTIZ"/>
    <s v="COMPUTADOR DELL BLANCO"/>
    <s v="S2425Ht"/>
    <x v="4"/>
    <n v="45"/>
    <n v="1"/>
    <n v="8"/>
    <n v="22"/>
    <n v="176"/>
    <n v="7.92"/>
  </r>
  <r>
    <n v="49"/>
    <x v="3"/>
    <s v="DIVISION DE INFORMATICA "/>
    <s v="MARCOS CAGAL ORTIZ"/>
    <s v="GABINETE 3X39"/>
    <m/>
    <x v="2"/>
    <n v="39"/>
    <n v="1"/>
    <n v="10"/>
    <n v="22"/>
    <n v="220"/>
    <n v="8.58"/>
  </r>
  <r>
    <n v="50"/>
    <x v="3"/>
    <s v="DIVISION DE INFORMATICA "/>
    <s v="MARCOS CAGAL ORTIZ"/>
    <s v="MINI SPLIT LG BLANCO 12000 BTU "/>
    <m/>
    <x v="3"/>
    <n v="1000"/>
    <n v="1"/>
    <n v="10"/>
    <n v="22"/>
    <n v="220"/>
    <n v="220"/>
  </r>
  <r>
    <n v="51"/>
    <x v="3"/>
    <s v="ALMACEN BODEGA "/>
    <m/>
    <s v="MINI SPLIT BLANCO 1200 BTU"/>
    <m/>
    <x v="3"/>
    <n v="1000"/>
    <n v="1"/>
    <n v="8"/>
    <n v="22"/>
    <n v="176"/>
    <n v="176"/>
  </r>
  <r>
    <n v="52"/>
    <x v="3"/>
    <s v="ALMACEN BODEGA "/>
    <m/>
    <s v="BOMBILLA 35W"/>
    <m/>
    <x v="2"/>
    <n v="35"/>
    <n v="2"/>
    <n v="8"/>
    <n v="22"/>
    <n v="176"/>
    <n v="12.32"/>
  </r>
  <r>
    <n v="53"/>
    <x v="3"/>
    <s v="ALMACEN BODEGA "/>
    <m/>
    <s v="LUMINARIA LINEAL "/>
    <m/>
    <x v="2"/>
    <n v="280"/>
    <n v="3"/>
    <n v="8"/>
    <n v="22"/>
    <n v="176"/>
    <n v="147.84"/>
  </r>
  <r>
    <n v="54"/>
    <x v="3"/>
    <s v="AREA DE TITULACION"/>
    <m/>
    <s v="PANTALLA ELECTRICA 1.78X1.78 P/PROYECTAR"/>
    <m/>
    <x v="4"/>
    <n v="500"/>
    <n v="1"/>
    <n v="1"/>
    <n v="22"/>
    <n v="22"/>
    <n v="11"/>
  </r>
  <r>
    <n v="55"/>
    <x v="3"/>
    <s v="AREA DE TITULACION"/>
    <m/>
    <s v="AIREACONDICIONADO LG DE VENTANA 24000 BTU"/>
    <m/>
    <x v="3"/>
    <n v="2820"/>
    <n v="2"/>
    <n v="6"/>
    <n v="22"/>
    <n v="132"/>
    <n v="744.48"/>
  </r>
  <r>
    <n v="56"/>
    <x v="3"/>
    <s v="AREA DE TITULACION"/>
    <m/>
    <s v="VIDEO PROYECTOR S8+ DE 2500 LUMENES RESOLUCION SVGA 800X600 PIXELES ,USB, CONTROL REMOTO"/>
    <m/>
    <x v="4"/>
    <n v="220"/>
    <n v="1"/>
    <n v="2"/>
    <n v="22"/>
    <n v="44"/>
    <n v="9.68"/>
  </r>
  <r>
    <n v="57"/>
    <x v="3"/>
    <s v="AREA DE TITULACION"/>
    <m/>
    <s v="GABINETE DE 3X16 CON BALASTRO"/>
    <m/>
    <x v="2"/>
    <n v="48"/>
    <n v="1"/>
    <n v="7"/>
    <n v="22"/>
    <n v="154"/>
    <n v="7.3920000000000003"/>
  </r>
  <r>
    <n v="58"/>
    <x v="3"/>
    <s v="AREA DE TITULACION"/>
    <m/>
    <s v="GABINETE DE 3X23 SIN BALASTRO"/>
    <m/>
    <x v="2"/>
    <n v="69"/>
    <n v="3"/>
    <n v="7"/>
    <n v="22"/>
    <n v="154"/>
    <n v="31.878"/>
  </r>
  <r>
    <n v="59"/>
    <x v="3"/>
    <s v="LABORATORIO DE CIENCIAS BASICAS "/>
    <m/>
    <s v="PANTALLA ELECTRICA 1.78X1.78 P/PROYECTAR"/>
    <m/>
    <x v="4"/>
    <n v="500"/>
    <n v="1"/>
    <n v="2"/>
    <n v="22"/>
    <n v="44"/>
    <n v="22"/>
  </r>
  <r>
    <n v="60"/>
    <x v="3"/>
    <s v="LABORATORIO DE CIENCIAS BASICAS "/>
    <m/>
    <s v="COMPUTADOR DELL BLANCO"/>
    <s v="S2425Ht"/>
    <x v="4"/>
    <n v="45"/>
    <n v="30"/>
    <n v="6"/>
    <n v="22"/>
    <n v="132"/>
    <n v="178.2"/>
  </r>
  <r>
    <n v="61"/>
    <x v="3"/>
    <s v="LABORATORIO DE CIENCIAS BASICAS "/>
    <m/>
    <s v="LUMINARIA LINEAL "/>
    <m/>
    <x v="2"/>
    <n v="280"/>
    <n v="12"/>
    <n v="6"/>
    <n v="22"/>
    <n v="132"/>
    <n v="443.52"/>
  </r>
  <r>
    <n v="62"/>
    <x v="3"/>
    <s v="LABORATORIO DE CIENCIAS BASICAS "/>
    <m/>
    <s v="MINI SPLIT MIRAGE BLANCO 18000 BTU"/>
    <m/>
    <x v="3"/>
    <n v="1600"/>
    <n v="1"/>
    <n v="6"/>
    <n v="22"/>
    <n v="132"/>
    <n v="211.2"/>
  </r>
  <r>
    <n v="63"/>
    <x v="3"/>
    <s v="LABORATORIO DE CIENCIAS BASICAS "/>
    <m/>
    <s v="GABINETE 4X20"/>
    <m/>
    <x v="2"/>
    <n v="80"/>
    <n v="3"/>
    <n v="6"/>
    <n v="22"/>
    <n v="132"/>
    <n v="31.68"/>
  </r>
  <r>
    <n v="64"/>
    <x v="3"/>
    <s v="LABORATORIO DE CIENCIAS BASICAS "/>
    <m/>
    <s v="GABINETE 2X39W CON BALASTRO"/>
    <m/>
    <x v="2"/>
    <n v="80"/>
    <n v="1"/>
    <n v="5"/>
    <n v="22"/>
    <n v="110"/>
    <n v="8.8000000000000007"/>
  </r>
  <r>
    <n v="65"/>
    <x v="3"/>
    <s v="LABORATORIO DE QUIMICA"/>
    <m/>
    <s v="FOCO ESPIRAL DE 45W"/>
    <m/>
    <x v="2"/>
    <n v="45"/>
    <n v="2"/>
    <n v="5"/>
    <n v="22"/>
    <n v="110"/>
    <n v="9.9"/>
  </r>
  <r>
    <n v="66"/>
    <x v="3"/>
    <s v="LABORATORIO DE QUIMICA"/>
    <m/>
    <s v="BOMBILLA DE 23 W"/>
    <m/>
    <x v="2"/>
    <n v="23"/>
    <n v="7"/>
    <n v="5"/>
    <n v="22"/>
    <n v="110"/>
    <n v="17.71"/>
  </r>
  <r>
    <n v="67"/>
    <x v="3"/>
    <s v="LABORATORIO DE QUIMICA"/>
    <m/>
    <s v="MINISPLIT AIRE ACONDICIONADO MIRAGE 18000 BTU"/>
    <m/>
    <x v="3"/>
    <n v="1600"/>
    <n v="1"/>
    <n v="8"/>
    <n v="22"/>
    <n v="176"/>
    <n v="281.60000000000002"/>
  </r>
  <r>
    <n v="68"/>
    <x v="3"/>
    <s v="LABORATORIO DE QUIMICA"/>
    <m/>
    <s v="REFRIGERADOR SILVER DAEWOOE"/>
    <m/>
    <x v="5"/>
    <n v="800"/>
    <n v="1"/>
    <n v="24"/>
    <n v="30"/>
    <n v="720"/>
    <n v="576"/>
  </r>
  <r>
    <n v="69"/>
    <x v="3"/>
    <s v="LABORATORIO DE QUIMICA "/>
    <m/>
    <s v="ESTUFA DE CULTIVO ECOSHEL BLANCO CON VERDE"/>
    <m/>
    <x v="6"/>
    <n v="1600"/>
    <n v="1"/>
    <n v="1"/>
    <n v="22"/>
    <n v="22"/>
    <n v="35.200000000000003"/>
  </r>
  <r>
    <n v="70"/>
    <x v="3"/>
    <s v="LABORATORIO DE QUIMICA"/>
    <m/>
    <s v="HORNO LINDBERHDER "/>
    <m/>
    <x v="6"/>
    <n v="600"/>
    <n v="1"/>
    <n v="1"/>
    <n v="22"/>
    <n v="22"/>
    <n v="13.2"/>
  </r>
  <r>
    <n v="71"/>
    <x v="3"/>
    <s v="LABORATORIO DE QUIMICA "/>
    <m/>
    <s v="AUTO CLAVE CENIZADOR COLOR GRIS"/>
    <m/>
    <x v="6"/>
    <n v="400"/>
    <n v="1"/>
    <n v="1"/>
    <n v="22"/>
    <n v="22"/>
    <n v="8.8000000000000007"/>
  </r>
  <r>
    <n v="72"/>
    <x v="3"/>
    <s v="LABORATORIO DE QUIMICA"/>
    <m/>
    <s v="CENTRIFUGA ELECTGRICA MARCA SOLBAT RPM 1200"/>
    <m/>
    <x v="6"/>
    <n v="300"/>
    <n v="1"/>
    <n v="1"/>
    <n v="22"/>
    <n v="22"/>
    <n v="6.6"/>
  </r>
  <r>
    <n v="73"/>
    <x v="3"/>
    <s v="LABORATORIO DE COMPUTO INFORMATICA "/>
    <m/>
    <s v="EQUIPO DE AIREA CONDICIONADO MINI SPLIT PISO-TECHO DE 36,000 BTUS MARCA ZMARTECH 220V DOS FASES R-410"/>
    <m/>
    <x v="3"/>
    <n v="220"/>
    <n v="1"/>
    <n v="5"/>
    <n v="22"/>
    <n v="110"/>
    <n v="24.2"/>
  </r>
  <r>
    <n v="74"/>
    <x v="3"/>
    <s v="LABORATORIO DE COMPUTO INFORMATICA "/>
    <m/>
    <s v="GABINETE DE 3X16W SIN BALASTRO"/>
    <m/>
    <x v="2"/>
    <n v="48"/>
    <n v="3"/>
    <n v="7"/>
    <n v="22"/>
    <n v="154"/>
    <n v="22.175999999999998"/>
  </r>
  <r>
    <n v="75"/>
    <x v="3"/>
    <s v="LABORATORIO DE COMPUTO INFORMATICA "/>
    <m/>
    <s v="GABINETE DE 3X23W SIN BALASTRO"/>
    <m/>
    <x v="2"/>
    <n v="69"/>
    <n v="1"/>
    <n v="7"/>
    <n v="22"/>
    <n v="154"/>
    <n v="10.625999999999999"/>
  </r>
  <r>
    <n v="76"/>
    <x v="3"/>
    <s v="LABORATORIO DE COMPUTO INFORMATICA "/>
    <m/>
    <s v="REGULADOR DE VOLTAJE MARCA COMPLET MODELO RPLUS1300 NEGRO DE 8 CONTACTOS"/>
    <m/>
    <x v="4"/>
    <n v="1300"/>
    <n v="14"/>
    <n v="8"/>
    <n v="22"/>
    <n v="176"/>
    <n v="3203.2"/>
  </r>
  <r>
    <n v="77"/>
    <x v="3"/>
    <s v="LABORATORIO DE COMPUTO INFORMATICA "/>
    <m/>
    <s v="PROYECTOR DE VIDEO BLANCO"/>
    <m/>
    <x v="4"/>
    <n v="326"/>
    <n v="1"/>
    <n v="8"/>
    <n v="22"/>
    <n v="176"/>
    <n v="57.375999999999998"/>
  </r>
  <r>
    <n v="78"/>
    <x v="3"/>
    <s v="LABORATORIO DE COMPUTO INFORMATICA "/>
    <m/>
    <s v="PROYECTOR DE VIDEO NEGRO LG NO DE MODELO BS254-D"/>
    <m/>
    <x v="4"/>
    <n v="240"/>
    <n v="1"/>
    <n v="0"/>
    <n v="22"/>
    <n v="0"/>
    <n v="0"/>
  </r>
  <r>
    <n v="79"/>
    <x v="3"/>
    <s v="LABORATORIO DE COMPUTO INFORMATICA "/>
    <m/>
    <s v="ACONDICIONADOR ELECTRONICO DE LINEA VOGAR MODELO LAN-330"/>
    <m/>
    <x v="4"/>
    <n v="208"/>
    <n v="1"/>
    <n v="8"/>
    <n v="22"/>
    <n v="176"/>
    <n v="36.607999999999997"/>
  </r>
  <r>
    <n v="80"/>
    <x v="3"/>
    <s v="LABORATORIO DE COMPUTO INFORMATICA "/>
    <m/>
    <s v="TP-LINK JETSTREAM T2600G-52TS"/>
    <m/>
    <x v="4"/>
    <n v="240"/>
    <n v="1"/>
    <n v="8"/>
    <n v="22"/>
    <n v="176"/>
    <n v="42.24"/>
  </r>
  <r>
    <n v="81"/>
    <x v="3"/>
    <s v="LABORATORIO DE COMPUTO INFORMATICA "/>
    <m/>
    <s v="CONCENTRADOR  DE 24 PUERTOS"/>
    <m/>
    <x v="4"/>
    <n v="80"/>
    <n v="1"/>
    <n v="2"/>
    <n v="22"/>
    <n v="44"/>
    <n v="3.52"/>
  </r>
  <r>
    <n v="82"/>
    <x v="3"/>
    <s v="LABORATORIO DE COMPUTO INFORMATICA "/>
    <m/>
    <s v="COMPUTADOR DELL BLANCO"/>
    <s v="S2425Ht"/>
    <x v="4"/>
    <n v="45"/>
    <n v="30"/>
    <n v="8"/>
    <n v="22"/>
    <n v="176"/>
    <n v="237.6"/>
  </r>
  <r>
    <n v="83"/>
    <x v="3"/>
    <s v="LABORATORIO DE COMPUTO INFORMATICA "/>
    <m/>
    <s v="AIRE ACONDICIONADO BLANCO MARCA MIRAGE"/>
    <m/>
    <x v="3"/>
    <n v="1800"/>
    <n v="1"/>
    <n v="8"/>
    <n v="22"/>
    <n v="176"/>
    <n v="316.8"/>
  </r>
  <r>
    <n v="84"/>
    <x v="3"/>
    <s v="LABORATORIO DE COMPUTO INFORMATICA "/>
    <m/>
    <s v="REGULADOR DE VOLTAJE DE 1200W"/>
    <m/>
    <x v="6"/>
    <n v="6"/>
    <n v="1"/>
    <n v="8"/>
    <n v="22"/>
    <n v="176"/>
    <n v="1.056"/>
  </r>
  <r>
    <n v="85"/>
    <x v="3"/>
    <s v="LABORATORIO DE COMPUTO INFORMATICA "/>
    <m/>
    <s v="PANTALLA ELECTRICA 1.78 X 1.78 P/PROYECTAR"/>
    <m/>
    <x v="4"/>
    <n v="500"/>
    <n v="1"/>
    <n v="3"/>
    <n v="22"/>
    <n v="66"/>
    <n v="33"/>
  </r>
  <r>
    <n v="86"/>
    <x v="3"/>
    <s v="LABORATORIO DE COMPUTO INFORMATICA "/>
    <m/>
    <s v="AIRE ACONDICIONADO "/>
    <m/>
    <x v="3"/>
    <n v="1800"/>
    <n v="1"/>
    <n v="8"/>
    <n v="22"/>
    <n v="176"/>
    <n v="316.8"/>
  </r>
  <r>
    <n v="87"/>
    <x v="3"/>
    <s v="LABORATORIO DE COMPUTO INFORMATICA "/>
    <m/>
    <s v="PROYECTOR NEGRO"/>
    <m/>
    <x v="4"/>
    <n v="100"/>
    <n v="1"/>
    <n v="8"/>
    <n v="22"/>
    <n v="176"/>
    <n v="17.600000000000001"/>
  </r>
  <r>
    <n v="88"/>
    <x v="3"/>
    <s v="LABORATORIO DE COMPUTO INFORMATICA "/>
    <m/>
    <s v="COMPUTADOR DELL BLANCO"/>
    <m/>
    <x v="4"/>
    <n v="45"/>
    <n v="20"/>
    <n v="4"/>
    <n v="22"/>
    <n v="88"/>
    <n v="79.2"/>
  </r>
  <r>
    <n v="89"/>
    <x v="3"/>
    <s v="LABORATORIO DE COMPUTO INFORMATICA "/>
    <m/>
    <s v="SWITCH  24 PUERTOS, BASELINE SLIM, 3C16471B"/>
    <m/>
    <x v="6"/>
    <n v="100"/>
    <n v="1"/>
    <n v="1"/>
    <n v="22"/>
    <n v="22"/>
    <n v="2.2000000000000002"/>
  </r>
  <r>
    <n v="90"/>
    <x v="3"/>
    <s v="LABORATORIO DE COMPUTO INFORMATICA "/>
    <m/>
    <s v="REGULADOR PLASTICO 8 CONTACTOS"/>
    <m/>
    <x v="6"/>
    <n v="100"/>
    <n v="3"/>
    <n v="1"/>
    <n v="22"/>
    <n v="22"/>
    <n v="6.6"/>
  </r>
  <r>
    <n v="91"/>
    <x v="3"/>
    <s v="LABORATORIO DE COMPUTO INFORMATICA "/>
    <m/>
    <s v="REGULADOR PLASTICO 4 CONTACTOS"/>
    <m/>
    <x v="6"/>
    <n v="100"/>
    <n v="10"/>
    <n v="1"/>
    <n v="22"/>
    <n v="22"/>
    <n v="22"/>
  </r>
  <r>
    <n v="92"/>
    <x v="3"/>
    <s v="LABORATORIO DE COMPUTO INFORMATICA "/>
    <m/>
    <s v="REGULADOR METALICO 4 CONTACTOS"/>
    <m/>
    <x v="6"/>
    <n v="100"/>
    <n v="1"/>
    <n v="1"/>
    <n v="22"/>
    <n v="22"/>
    <n v="2.2000000000000002"/>
  </r>
  <r>
    <n v="93"/>
    <x v="3"/>
    <s v="LABORATORIO DE COMPUTO INFORMATICA "/>
    <m/>
    <s v="GABINETE DE 3X16W SIN BALASTRO"/>
    <m/>
    <x v="2"/>
    <n v="48"/>
    <n v="3"/>
    <n v="7"/>
    <n v="22"/>
    <n v="154"/>
    <n v="22.175999999999998"/>
  </r>
  <r>
    <n v="94"/>
    <x v="3"/>
    <s v="LABORATORIO DE COMPUTO INFORMATICA "/>
    <m/>
    <s v="GABINETE DE 3X23W SIN BALASTRO"/>
    <m/>
    <x v="2"/>
    <n v="69"/>
    <n v="1"/>
    <n v="7"/>
    <n v="22"/>
    <n v="154"/>
    <n v="10.625999999999999"/>
  </r>
  <r>
    <n v="95"/>
    <x v="3"/>
    <s v="CUBICULO PARA DOCENTES "/>
    <s v="TONATTIUH SOSME SANCHEZ"/>
    <s v="GABINETE DE 3X23W SIN BALASTRO"/>
    <m/>
    <x v="2"/>
    <n v="69"/>
    <n v="6"/>
    <n v="8"/>
    <n v="22"/>
    <n v="176"/>
    <n v="72.864000000000004"/>
  </r>
  <r>
    <n v="96"/>
    <x v="3"/>
    <s v="CUBICULO PARA DOCENTES "/>
    <s v="TONATTIUH SOSME SANCHEZ"/>
    <s v="MINI SPLIT MIRAGE 12000"/>
    <m/>
    <x v="3"/>
    <n v="1000"/>
    <n v="1"/>
    <n v="8"/>
    <n v="22"/>
    <n v="176"/>
    <n v="176"/>
  </r>
  <r>
    <n v="97"/>
    <x v="3"/>
    <s v="CUBICULO PARA DOCENTES "/>
    <s v="TONATTIUH SOSME SANCHEZ"/>
    <s v="COMPUTADORA, MONITOR DELL NEGRO, "/>
    <m/>
    <x v="4"/>
    <n v="240"/>
    <n v="2"/>
    <n v="3"/>
    <n v="22"/>
    <n v="66"/>
    <n v="31.68"/>
  </r>
  <r>
    <n v="98"/>
    <x v="3"/>
    <s v="CUBICULO PARA DOCENTES "/>
    <s v="TONATTIUH SOSME SANCHEZ"/>
    <s v="IMPRESORA EPSON"/>
    <m/>
    <x v="4"/>
    <n v="50"/>
    <n v="1"/>
    <n v="2"/>
    <n v="22"/>
    <n v="44"/>
    <n v="2.2000000000000002"/>
  </r>
  <r>
    <n v="99"/>
    <x v="3"/>
    <s v="DEPARTAMENTO DE TIC'S"/>
    <s v="RUBEN OMAR MIXTEGA PONCE"/>
    <s v="MINI SPLIT TCL 12000 BTU"/>
    <m/>
    <x v="3"/>
    <n v="1000"/>
    <n v="1"/>
    <n v="7"/>
    <n v="22"/>
    <n v="154"/>
    <n v="154"/>
  </r>
  <r>
    <n v="100"/>
    <x v="3"/>
    <s v="DEPARTAMENTO DE TIC'S"/>
    <s v="RUBEN OMAR MIXTEGA PONCE"/>
    <s v="COMPUTADOR DELL BLANCO"/>
    <s v="S2425Ht"/>
    <x v="4"/>
    <n v="45"/>
    <n v="2"/>
    <n v="8"/>
    <n v="22"/>
    <n v="176"/>
    <n v="15.84"/>
  </r>
  <r>
    <n v="101"/>
    <x v="3"/>
    <s v="DEPARTAMENTO DE TIC'S"/>
    <s v="RUBEN OMAR MIXTEGA PONCE"/>
    <s v="GABINETE 2X20"/>
    <m/>
    <x v="2"/>
    <n v="40"/>
    <n v="1"/>
    <n v="8"/>
    <n v="22"/>
    <n v="176"/>
    <n v="7.04"/>
  </r>
  <r>
    <n v="102"/>
    <x v="3"/>
    <s v="DEPARTAMENTO DE TIC'S"/>
    <s v="RUBEN OMAR MIXTEGA PONCE"/>
    <s v="GABINETE 1X40"/>
    <m/>
    <x v="2"/>
    <n v="20"/>
    <n v="1"/>
    <n v="8"/>
    <n v="22"/>
    <n v="176"/>
    <n v="3.52"/>
  </r>
  <r>
    <n v="103"/>
    <x v="3"/>
    <s v="DEPARTAMENTO DE TIC'S"/>
    <s v="RUBEN OMAR MIXTEGA PONCE"/>
    <s v="TP-LINK JETSTREAM T2600G-52TS"/>
    <m/>
    <x v="4"/>
    <n v="240"/>
    <n v="1"/>
    <n v="8"/>
    <n v="22"/>
    <n v="176"/>
    <n v="42.24"/>
  </r>
  <r>
    <n v="104"/>
    <x v="3"/>
    <s v="BAÑOS P/ALTA,BAJA MUJERES"/>
    <m/>
    <s v="LUCES DE PANEL LED"/>
    <m/>
    <x v="2"/>
    <n v="230"/>
    <n v="1"/>
    <n v="6"/>
    <n v="30"/>
    <n v="180"/>
    <n v="41.4"/>
  </r>
  <r>
    <n v="105"/>
    <x v="3"/>
    <s v="BAÑOS P/ALTA,BAJA HOMBRES"/>
    <m/>
    <s v="LUCES DE PANEL LED"/>
    <m/>
    <x v="2"/>
    <n v="130"/>
    <n v="1"/>
    <n v="3"/>
    <n v="30"/>
    <n v="90"/>
    <n v="11.7"/>
  </r>
  <r>
    <n v="106"/>
    <x v="3"/>
    <s v="DIRECCION GENERAL EDIFICIO A"/>
    <s v="JOSE ROBERTO ROJAS GONZALEZ"/>
    <s v="PANTALLAS PLASMA NEGRA MARCA ATVIO"/>
    <m/>
    <x v="4"/>
    <n v="180"/>
    <n v="1"/>
    <n v="1"/>
    <n v="22"/>
    <n v="22"/>
    <n v="3.96"/>
  </r>
  <r>
    <n v="107"/>
    <x v="3"/>
    <s v="DIRECCION GENERAL EDIFICIO A"/>
    <s v="JOSE ROBERTO ROJAS GONZALEZ"/>
    <s v="GABINETE 2X39W"/>
    <m/>
    <x v="2"/>
    <n v="39"/>
    <n v="2"/>
    <n v="10"/>
    <n v="22"/>
    <n v="220"/>
    <n v="17.16"/>
  </r>
  <r>
    <n v="108"/>
    <x v="3"/>
    <s v="DIRECCION GENERAL EDIFICIO A"/>
    <s v="JOSE ROBERTO ROJAS GONZALEZ"/>
    <s v="REGULADOR, MARCA KOBLENZ, MODELO RS-1000-1, SERIE 0811100880, COLOR ARENA"/>
    <m/>
    <x v="6"/>
    <n v="100"/>
    <n v="1"/>
    <n v="1"/>
    <n v="22"/>
    <n v="22"/>
    <n v="2.2000000000000002"/>
  </r>
  <r>
    <n v="109"/>
    <x v="3"/>
    <s v="DIRECCION GENERAL EDIFICIO A"/>
    <s v="JOSE ROBERTO ROJAS GONZALEZ"/>
    <s v="AIRE ACONDICIONADO FRIKO BLANCO"/>
    <m/>
    <x v="3"/>
    <n v="150"/>
    <n v="1"/>
    <n v="10"/>
    <n v="22"/>
    <n v="220"/>
    <n v="33"/>
  </r>
  <r>
    <n v="110"/>
    <x v="3"/>
    <s v="DIRECCION GENERAL EDIFICIO A"/>
    <s v="JOSE ROBERTO ROJAS GONZALEZ"/>
    <s v="REGULADOR SOLA BASIC, MODELO DN-21-132 PLUS, SERIAL Q08D99395, COLOR NEGRO"/>
    <m/>
    <x v="6"/>
    <n v="100"/>
    <n v="1"/>
    <n v="2"/>
    <n v="22"/>
    <n v="44"/>
    <n v="4.4000000000000004"/>
  </r>
  <r>
    <n v="111"/>
    <x v="3"/>
    <s v="DIRECCION GENERAL EDIFICIO A"/>
    <s v="JOSE ROBERTO ROJAS GONZALEZ"/>
    <s v="COMPUTADORA ACER ASPIRE AL3600 MODELO SD7300C, SERIAL PTSA90X166902116DB2704, MONITOR LG FOLTRON MODELO 215425, SERIAL 901UXVW2R359, COLOR NEGRO, TECLADO Y MOUSE"/>
    <m/>
    <x v="4"/>
    <n v="300"/>
    <n v="1"/>
    <n v="5"/>
    <n v="22"/>
    <n v="110"/>
    <n v="33"/>
  </r>
  <r>
    <n v="112"/>
    <x v="3"/>
    <s v="DIRECCION GENERAL EDIFICIO A"/>
    <s v="JOSE ROBERTO ROJAS GONZALEZ"/>
    <s v="REGULADOR COMPLET DE 9 CONTACTOS, MODELO RPC 1300, COLOR NEGRO"/>
    <m/>
    <x v="6"/>
    <n v="100"/>
    <n v="1"/>
    <n v="1"/>
    <n v="22"/>
    <n v="22"/>
    <n v="2.2000000000000002"/>
  </r>
  <r>
    <n v="113"/>
    <x v="3"/>
    <s v="DIRECCION GENERAL EDIFICIO A"/>
    <s v="JOSE ROBERTO ROJAS GONZALEZ"/>
    <s v="REGULADOR ELECTRONICO A 1200 W DE 8 CONTACTOS, MARCA ISB, SERIE E10B06772"/>
    <s v="MODELO DN-21-132"/>
    <x v="6"/>
    <n v="1200"/>
    <n v="1"/>
    <n v="1"/>
    <n v="22"/>
    <n v="22"/>
    <n v="26.4"/>
  </r>
  <r>
    <n v="114"/>
    <x v="3"/>
    <s v="DIRECCION GENERAL EDIFICIO A"/>
    <s v="JOSE ROBERTO ROJAS GONZALEZ"/>
    <s v="COMPUTADORA HP PAVILION SLIMLINE S5710LA CON: PROCESADOR AMD ANTHLON II X3445, SOCKET AM3, 3.1 GHZ, 3 NUCLEOS MULTIPLES. SISTEMA OPERATIVO WINDOWS 7 HOME BASIC ORIGINAL 64 BITS 4 GB DE MEMORIA RAM DDR-3 PC10600 A 1333 MHZ, GRABADORA DE DVD SUPERMULTI CON TECNOLOGIA LIGTHSCRIBE. DISCO DURO SATA DE 1000 GB (1TB) A 7200 RPM, SERIAL MXX1060GHV, TECLADO USB HP, MOUSE USB HP, MONITOR LCD HP DE 18.5 MODELO TFT185HP, SERIAL CNC101TFF9, MICROSOFT OFFICE HOME AND STUDENT EDITION 2010, ANTIVIRUS ESET NOD32 EN ESPAÑOL PROTECCION POR DOS AÑOS."/>
    <m/>
    <x v="4"/>
    <n v="300"/>
    <n v="1"/>
    <n v="5"/>
    <n v="22"/>
    <n v="110"/>
    <n v="33"/>
  </r>
  <r>
    <n v="115"/>
    <x v="3"/>
    <s v="DIRECCION GENERAL EDIFICIO A"/>
    <s v="JOSE ROBERTO ROJAS GONZALEZ"/>
    <s v="CONSOLA DSS 60 TECLAS COLOR NEGRO, MARCA PANASONIC"/>
    <m/>
    <x v="0"/>
    <n v="120"/>
    <n v="1"/>
    <n v="4"/>
    <n v="22"/>
    <n v="88"/>
    <n v="10.56"/>
  </r>
  <r>
    <n v="116"/>
    <x v="3"/>
    <s v="DIRECCION GENERAL EDIFICIO A"/>
    <s v="JOSE ROBERTO ROJAS GONZALEZ"/>
    <s v="MULTIFUNCIONAL HP COLOR LJ PRO MFP M277DW PRINTER BLANCO-NEGRO"/>
    <m/>
    <x v="0"/>
    <n v="100"/>
    <n v="1"/>
    <n v="1"/>
    <n v="22"/>
    <n v="22"/>
    <n v="2.2000000000000002"/>
  </r>
  <r>
    <n v="117"/>
    <x v="3"/>
    <s v="DIRECCION GENERAL EDIFICIO A"/>
    <s v="JOSE ROBERTO ROJAS GONZALEZ"/>
    <s v="REGULADOR DE 4 ENTRADAS SOLA BASIC MODELO DN-21-102 SERIE E11C0652"/>
    <m/>
    <x v="6"/>
    <n v="120"/>
    <n v="1"/>
    <n v="1"/>
    <n v="22"/>
    <n v="22"/>
    <n v="2.64"/>
  </r>
  <r>
    <n v="118"/>
    <x v="3"/>
    <s v="DIRECCION GENERAL EDIFICIO A"/>
    <s v="JOSE ROBERTO ROJAS GONZALEZ"/>
    <s v="MAQUINA CALCULADORA DE 12 DIGITOS CASIO, MODELO FR-2650DT, SERIAL Q2003749"/>
    <m/>
    <x v="0"/>
    <n v="25"/>
    <n v="1"/>
    <n v="1"/>
    <n v="22"/>
    <n v="22"/>
    <n v="0.55000000000000004"/>
  </r>
  <r>
    <n v="119"/>
    <x v="3"/>
    <s v="DIRECCION GENERAL EDIFICIO A"/>
    <s v="JOSE ROBERTO ROJAS GONZALEZ"/>
    <s v="REFRIGERADORES DE 1 PUERTA 7p3, MARCA IEM, COLOR CREMA"/>
    <m/>
    <x v="5"/>
    <n v="250"/>
    <n v="1"/>
    <n v="6"/>
    <n v="22"/>
    <n v="132"/>
    <n v="33"/>
  </r>
  <r>
    <n v="120"/>
    <x v="3"/>
    <s v="DIRECCION GENERAL EDIFICIO A"/>
    <s v="JOSE ROBERTO ROJAS GONZALEZ"/>
    <s v="AIRE ACONDICIONADO DE 18000 BTU, MARCA LG GOLD, COLOR BLANCO"/>
    <m/>
    <x v="3"/>
    <n v="5000"/>
    <n v="1"/>
    <n v="10"/>
    <n v="22"/>
    <n v="220"/>
    <n v="1100"/>
  </r>
  <r>
    <n v="121"/>
    <x v="3"/>
    <s v="DIRECCION GENERAL EDIFICIO A"/>
    <s v="JOSE ROBERTO ROJAS GONZALEZ"/>
    <s v="IMPRESORA MULTIFUNCIONAL HP LASERJET PRO CM1415PN, SERIAL CNH8C4N10V, MODELO B01SB-0603-05, COLOR BLANCO CON GRIS OSCURO"/>
    <m/>
    <x v="0"/>
    <n v="100"/>
    <n v="1"/>
    <n v="1"/>
    <n v="22"/>
    <n v="22"/>
    <n v="2.2000000000000002"/>
  </r>
  <r>
    <n v="122"/>
    <x v="3"/>
    <s v="DIRECCION GENERAL EDIFICIO A"/>
    <s v="JOSE ROBERTO ROJAS GONZALEZ"/>
    <s v="COMPUTADORA HP PAVILION SLIMLINE S5710LA CON: PROCESADOR AMD ANTHLON II X3445, SOCKET AM3, 3.1 GHZ, 3 NUCLEOS MULTIPLES. SISTEMA OPERATIVO WINDOWS 7 HOME BASIC ORIGINAL 64 BITS 4 GB DE MEMORIA RAM DDR-3 PC10600 A 1333 MHZ, GRABADORA DE DVD SUPERMULTI CON TECNOLOGIA LIGTHSCRIBE. DISCO DURO SATA DE 1000 GB (1TB) A 7200 RPM. TECLADO USB HP, MOUSE USB HP, MONITOR LCD HP DE 18.5 MODELO S1933, SERIAL CNC101TFBB, MICROSOFT OFFICE HOME AND STUDENT EDITION 2010, ANTIVIRUS ESET NOD32 EN ESPAÑOL PROTECCION POR DOS AÑOS."/>
    <m/>
    <x v="4"/>
    <n v="300"/>
    <n v="1"/>
    <n v="5"/>
    <n v="22"/>
    <n v="110"/>
    <n v="33"/>
  </r>
  <r>
    <n v="123"/>
    <x v="3"/>
    <s v="DIRECCION GENERAL EDIFICIO A"/>
    <s v="JOSE ROBERTO ROJAS GONZALEZ"/>
    <s v="REGULADOR DE 8 ENTRADAS MARCA COMPLET, MODELO RPC-1300, SERIAL 10A413129, COLOR NEGRO"/>
    <m/>
    <x v="6"/>
    <n v="1200"/>
    <n v="1"/>
    <n v="1"/>
    <n v="22"/>
    <n v="22"/>
    <n v="26.4"/>
  </r>
  <r>
    <n v="124"/>
    <x v="3"/>
    <s v="SUBDIRECCION ADMVA"/>
    <m/>
    <s v="REGULADOR METALICO DE 4 ENTRADAS MARCA EME"/>
    <m/>
    <x v="6"/>
    <n v="120"/>
    <n v="1"/>
    <n v="1"/>
    <n v="22"/>
    <n v="22"/>
    <n v="2.64"/>
  </r>
  <r>
    <n v="125"/>
    <x v="3"/>
    <s v="SUBDIRECCION ADMVA"/>
    <m/>
    <s v="REGULADOR ELECTRÓNICO DE 1200 W, DE 8 ENTRADAS, COLOR NEGRO"/>
    <m/>
    <x v="6"/>
    <n v="1200"/>
    <n v="1"/>
    <n v="1"/>
    <n v="22"/>
    <n v="22"/>
    <n v="26.4"/>
  </r>
  <r>
    <n v="126"/>
    <x v="3"/>
    <s v="SUBDIRECCION ADMVA"/>
    <m/>
    <s v="COMPUTADORA DE ESCRITORIO MARCA ACER MODELO ATC-705-MO42NO DE PARTE (DL.SXLAL.001) PROCESADOR INTEL CORE I3 4160 LGA 3.6G 12X512KB 1600, MEMORÍA RAM 6G, DISCO DURO 1TB SATA @7200 RPM, MONITOR DE 19.5&quot;, UNIDAD ÓPTICA DVD-SUPERMULTI DL (DVD±RW) 8X, GRÁFICOS INTEGRADOS, GIGABIT ETHERNET, 802.11 B/G, PUERTOS LECTOR MULTITARJETA, 3 USB 3.0, AUDIO JACKS, USB 2.0,ETHERNET JACK, AUDIO JACKS, PUERTOS DE EXPANSIÓN PCI EXPRESS® X16 SLOT, PCI EXPRESS® X1 SLOT MINI PCI EXPRESS® SLOT, AUDIO HIGH-DEFINITION, 5.1-CHANNEL SURROUNDSOUND, TECLADO Y MOUSE, MEDIDAS 100 (W) X 369.6 (D) X 266.5 (H) MM (3.94 X 14.55 X 10.49 INCHES), FREEDOS. 1 AÑO DE GARANTÍA EN CENTRO DE SERVICIO. MONITOR 19.5’’"/>
    <m/>
    <x v="4"/>
    <n v="300"/>
    <n v="1"/>
    <n v="6"/>
    <n v="22"/>
    <n v="132"/>
    <n v="39.6"/>
  </r>
  <r>
    <n v="127"/>
    <x v="3"/>
    <s v="SUBDIRECCION ADMVA"/>
    <m/>
    <s v="AIRE ACONDICIONADO LG 24,000 BTU TIPO VENTANA, MARCA LG GOLD, COLOR BLANCO"/>
    <m/>
    <x v="3"/>
    <n v="5000"/>
    <n v="1"/>
    <n v="12"/>
    <n v="22"/>
    <n v="264"/>
    <n v="1320"/>
  </r>
  <r>
    <n v="128"/>
    <x v="3"/>
    <s v="RECUSOS HUMANOS "/>
    <m/>
    <s v="REGULADOR DE 8 ENTRADAS COMPLET DE 120 WATTS"/>
    <m/>
    <x v="6"/>
    <n v="120"/>
    <n v="1"/>
    <n v="1"/>
    <n v="22"/>
    <n v="22"/>
    <n v="2.64"/>
  </r>
  <r>
    <n v="129"/>
    <x v="3"/>
    <s v="RECUSOS HUMANOS "/>
    <m/>
    <s v="MÓDULOS Ó KIOSCOS ELECTRÓNICOS DE CONSULTA PARA CONTROL ESCOLAR EN ACERO INOXIDABLE Y ALUMINIO, CON MONITOR LCD DE 15” TOUCHSCREEN DE 140 CMS * 58 CMS * 58 CMS, CERRADURA DE ALTA SEGURIDAD, SISTEMA DE SONIDO ESTEREOFÓNICO, SUPRESOR DE PICOS, SISTEMA DE VENTILACIÓN, PC INTEL DUAL CORE GHZ, 1 GB RAM Y 80 GB EN DISCO DURO, IMPRESORA LÁSER PARA IMPRESIÓN EN TAMAÑO CARTA, MICROCOMPUTADORA DE 10 CM * 7.2 CMS CON PLACA BASE VIA PICO-ITX FORM FOR FACTOR, NATIVO X86, CON ESTRATEGIA DE REDUCCIÓN DE PLATAFORMA X86, PARA DISEÑO DE SISTEMAS DE NUEVA GENERACIÓN DE PEQUEÑOS DISPOSITIVOS INFORMÁTICOS Y DE CONEXIÓN, DISCO DURO DE 200 GB, MEMORIA DE 2 GB,FUENTE DE PODER DE 12 VDC 5 AMP, FUENTE DE 200 WATTS PARA MOTHER BORRAD, 3 CONEXIONES USB, CONEXIÓN MONITOR SVGA Y SERIAL DB9, CONEXIÓN MINIDIN A TECLADO, CONECTOR DE RED 10/100 ETHERNET."/>
    <m/>
    <x v="4"/>
    <n v="320"/>
    <n v="1"/>
    <n v="6"/>
    <n v="22"/>
    <n v="132"/>
    <n v="42.24"/>
  </r>
  <r>
    <n v="130"/>
    <x v="3"/>
    <s v="RECUSOS HUMANOS "/>
    <m/>
    <s v="MONITOR PANTALLA PLANA DE 17&quot;CRT, MODELO NOC CON SU CPU, TECLADO Y MOUSE"/>
    <m/>
    <x v="4"/>
    <n v="30"/>
    <n v="1"/>
    <n v="7"/>
    <n v="22"/>
    <n v="154"/>
    <n v="4.62"/>
  </r>
  <r>
    <n v="131"/>
    <x v="3"/>
    <s v="DEPTO DE REC FINANC"/>
    <m/>
    <s v="REGULADOR DE 120 WALTTS CON 6 ENTRADAS MODELO RPC-1200, SERIAL: 601040804642"/>
    <m/>
    <x v="6"/>
    <n v="1200"/>
    <n v="1"/>
    <n v="1"/>
    <n v="22"/>
    <n v="22"/>
    <n v="26.4"/>
  </r>
  <r>
    <n v="132"/>
    <x v="3"/>
    <s v="DEPTO DE REC FINANC"/>
    <m/>
    <s v="COMPUTADORA HP PAVILLION ALL IN ONE MS225LA 1.5 GHZ WINDOWS 7, MEMORIA RAM 4096 MB, 500 GB 7200 RPM SATA3G, SERIAL: 4CS00604W8"/>
    <m/>
    <x v="4"/>
    <n v="300"/>
    <n v="1"/>
    <n v="6"/>
    <n v="22"/>
    <n v="132"/>
    <n v="39.6"/>
  </r>
  <r>
    <n v="133"/>
    <x v="3"/>
    <s v="DEPTO DE REC FINANC"/>
    <m/>
    <s v="MINISPLITSJ MIRAGE BLANCO"/>
    <m/>
    <x v="3"/>
    <n v="2600"/>
    <n v="1"/>
    <n v="12"/>
    <n v="22"/>
    <n v="264"/>
    <n v="686.4"/>
  </r>
  <r>
    <n v="134"/>
    <x v="3"/>
    <s v="DEPTO DE REC FINANC"/>
    <m/>
    <s v="IMPRESORA HP LASERJETP P1505 GRIS CON NEGRO"/>
    <m/>
    <x v="0"/>
    <n v="100"/>
    <n v="1"/>
    <n v="1"/>
    <n v="22"/>
    <n v="22"/>
    <n v="2.2000000000000002"/>
  </r>
  <r>
    <n v="135"/>
    <x v="3"/>
    <s v="DEPTO DE REC FINANC"/>
    <m/>
    <s v="COMPUTADORA DE ESCRITORIO MARCA ACER MODELO ATC-705-MO42, PROCESADOR INTEL CORE i3 4160 LGA 3.6G 12X512KB 1600, MEMORIA RAM 6G, DISCO DURO 1TB SATA @7200 RPM, MONITOR DE 19.5&quot;., TECLADO Y MOUSE."/>
    <m/>
    <x v="4"/>
    <n v="300"/>
    <n v="1"/>
    <n v="6"/>
    <n v="22"/>
    <n v="132"/>
    <n v="39.6"/>
  </r>
  <r>
    <n v="136"/>
    <x v="3"/>
    <s v="DEPTO DE REC FINANC"/>
    <m/>
    <s v="IMPRESORA RICOH AFICIO SP5200S"/>
    <m/>
    <x v="0"/>
    <n v="100"/>
    <n v="1"/>
    <n v="1"/>
    <n v="22"/>
    <n v="22"/>
    <n v="2.2000000000000002"/>
  </r>
  <r>
    <n v="137"/>
    <x v="3"/>
    <s v="DEPTO DE REC FINANC"/>
    <m/>
    <s v="COMPUTADORA DE ESCRITORIO CPU GAMER "/>
    <m/>
    <x v="4"/>
    <n v="280"/>
    <n v="1"/>
    <n v="6"/>
    <n v="22"/>
    <n v="132"/>
    <n v="36.96"/>
  </r>
  <r>
    <n v="138"/>
    <x v="3"/>
    <s v="DEPTO DE REC FINANC"/>
    <m/>
    <s v="REFRIGERADOR MABE "/>
    <s v="MR04Y04"/>
    <x v="5"/>
    <n v="110"/>
    <n v="1"/>
    <n v="24"/>
    <n v="30"/>
    <n v="720"/>
    <n v="79.2"/>
  </r>
  <r>
    <n v="139"/>
    <x v="3"/>
    <s v="DEPTO DE REC FINANC"/>
    <m/>
    <s v="BOMBILLA 25W"/>
    <m/>
    <x v="2"/>
    <n v="25"/>
    <n v="4"/>
    <n v="4"/>
    <n v="22"/>
    <n v="88"/>
    <n v="8.8000000000000007"/>
  </r>
  <r>
    <n v="140"/>
    <x v="3"/>
    <s v="OFICINA DE INGRESOS PROPIOS"/>
    <m/>
    <s v="REGULADOR ELECTRÓNICO METALICO DE 120 WATTS SOLAC BASIC MODELO DN-21-102, SERIAL: E-95-I-3071"/>
    <m/>
    <x v="6"/>
    <n v="120"/>
    <n v="1"/>
    <n v="1"/>
    <n v="22"/>
    <n v="22"/>
    <n v="2.64"/>
  </r>
  <r>
    <n v="141"/>
    <x v="3"/>
    <s v="OFICINA DE INGRESOS PROPIOS"/>
    <m/>
    <s v="MINISPLIT 12,000 BTU MIRAGE COLOR BLANCO "/>
    <s v="ELF120H"/>
    <x v="3"/>
    <n v="1000"/>
    <n v="1"/>
    <n v="12"/>
    <n v="22"/>
    <n v="264"/>
    <n v="264"/>
  </r>
  <r>
    <n v="142"/>
    <x v="3"/>
    <s v="OFICINA DE INGRESOS PROPIOS"/>
    <m/>
    <s v="COMPUTADORA HP PAVILION SLIMLINE S5710LA CON: PROCESADOR AMD ANTHLON II X3445, SOCKET AM3, 3.1 GHZ, 3 NUCLEOS MULTIPLES. SISTEMA OPERATIVO WINDOWS 7 HOME BASIC ORIGINAL 64 BITS 4 GB DE MEMORIA RAM DDR-3 PC10600 A 1333 MHZ, GRABADORA DE DVD SUPERMULTI CON TECNOLOGIA LIGTHSCRIBE. DISCO DURO SATA DE 1000 GB (1TB) A 7200 RPM. TECLADO USB HP, MOUSE USB HP, MONITOR LCD HP DE 18.5 MODELO S1933, MICROSOFT OFFICE HOME AND STUDENT EDITION 2010, ANTIVIRUS ESET NOD32 EN ESPAÑOL PROTECCION POR DOS AÑOS, SERIALES: MON: CNC-101-TFMYGAB: MXX-108-12ZR"/>
    <m/>
    <x v="4"/>
    <n v="300"/>
    <n v="1"/>
    <n v="6"/>
    <n v="22"/>
    <n v="132"/>
    <n v="39.6"/>
  </r>
  <r>
    <n v="143"/>
    <x v="3"/>
    <s v="OFICINA DE INGRESOS PROPIOS"/>
    <m/>
    <s v="IMPRESORA RICOH AFICIO MP-201 SPF"/>
    <m/>
    <x v="4"/>
    <n v="200"/>
    <n v="1"/>
    <n v="8"/>
    <n v="22"/>
    <n v="176"/>
    <n v="35.200000000000003"/>
  </r>
  <r>
    <n v="144"/>
    <x v="3"/>
    <s v="OFICINA DE INGRESOS PROPIOS"/>
    <m/>
    <s v="GABINETE DE 2X39W CON BALASTRO"/>
    <m/>
    <x v="4"/>
    <n v="100"/>
    <n v="1"/>
    <n v="8"/>
    <n v="22"/>
    <n v="176"/>
    <n v="17.600000000000001"/>
  </r>
  <r>
    <n v="145"/>
    <x v="3"/>
    <s v="OFICINA DE INGRESOS PROPIOS"/>
    <m/>
    <s v="COMPUTADOR ENSAMBLADA CON PROCESADOR INTEL CORE I5 A 3 GHZ CON TARJETA MADRE ASUS CON SONIDO RED Y VIDEO, 6 GB EN RAM KINGSTO DDR3, DD SATA DE 1TB, DVD-WR MULTI, LECTOR DE TARJETAS, GABINETE ACTECK CON FUENTE DE PODER DE 500W, SERIAL 9404400069984TECLADO Y MOUSE USB, TARJETA DE VIDEO GEFORCE CON 1GB, MONITOR DE 21.5&quot; LED LG MOD 226N33S-B, SERIAL 312NDNU7N511"/>
    <m/>
    <x v="4"/>
    <n v="300"/>
    <n v="1"/>
    <n v="7"/>
    <n v="22"/>
    <n v="154"/>
    <n v="46.2"/>
  </r>
  <r>
    <n v="146"/>
    <x v="3"/>
    <s v="CONTABILIDAD Y PRESUPUESTO"/>
    <m/>
    <s v="REGULADOR ELECTRÓNICO DE 120 WATTS DE 8 ENTRADAS COLOR NEGRO"/>
    <m/>
    <x v="6"/>
    <n v="120"/>
    <n v="1"/>
    <n v="1"/>
    <n v="22"/>
    <n v="22"/>
    <n v="2.64"/>
  </r>
  <r>
    <n v="147"/>
    <x v="3"/>
    <s v="CONTABILIDAD Y PRESUPUESTO"/>
    <m/>
    <s v="IMPRESORA LASERJET HP P1505 COLOR GRIS, SERIE: VND3B75512"/>
    <m/>
    <x v="0"/>
    <n v="100"/>
    <n v="1"/>
    <n v="1"/>
    <n v="22"/>
    <n v="22"/>
    <n v="2.2000000000000002"/>
  </r>
  <r>
    <n v="148"/>
    <x v="3"/>
    <s v="CONTABILIDAD Y PRESUPUESTO"/>
    <m/>
    <s v="GABINETE 2X39"/>
    <m/>
    <x v="2"/>
    <n v="39"/>
    <n v="2"/>
    <n v="8"/>
    <n v="22"/>
    <n v="176"/>
    <n v="13.728"/>
  </r>
  <r>
    <n v="149"/>
    <x v="3"/>
    <s v="CONTABILIDAD Y PRESUPUESTO"/>
    <m/>
    <s v="COMPUTADORA DE ESCRITORIO DELL CON PROCESADOR INTEL CORE I3, SISTEMA OPERATIVO WINDOWS7 HOME BASIC DE 64 BITS, 4 GB DE MEMORIA RAM DDR-3 PC 10600A 1333 MHZ, DISCO DURO SATA DE 500 GB. ,TECLADO USB HP, MONITOR LCD DELL SERIAL E1912HF,DE 18.5&quot;MODELO TFT185WEB, ANTIVIRUS EN ESPAÑOL PROTECION, SOLO CPU"/>
    <m/>
    <x v="4"/>
    <n v="300"/>
    <n v="1"/>
    <n v="6"/>
    <n v="22"/>
    <n v="132"/>
    <n v="39.6"/>
  </r>
  <r>
    <n v="150"/>
    <x v="3"/>
    <s v="BOLSA DE TRABAJO"/>
    <m/>
    <s v="COMPUTADORA HP ALL ON ONE NEGRA MODELO OMNI PRO 110 SERIE MXL20518CN"/>
    <m/>
    <x v="4"/>
    <n v="300"/>
    <n v="1"/>
    <n v="6"/>
    <n v="22"/>
    <n v="132"/>
    <n v="39.6"/>
  </r>
  <r>
    <n v="151"/>
    <x v="3"/>
    <s v="BOLSA DE TRABAJO"/>
    <m/>
    <s v="EQUIPO DE CÓMPUTO LENOVO COLOR BLANCO MODELO CS04052204, SERIE CS01714701, CON GABINETE IJ1800, DISCO DURO DE 500 GB, MEMORIA RAM DE 2GB, LECTOR DVD-RW, SISTEMA OPERATIVO WINDOWS 8.1, PUERTOS USB, TECLADO, MOUSE COLOR BLANCO Y CARGADOR DE 2 PIEZAS"/>
    <m/>
    <x v="4"/>
    <n v="300"/>
    <n v="1"/>
    <n v="7"/>
    <n v="22"/>
    <n v="154"/>
    <n v="46.2"/>
  </r>
  <r>
    <n v="152"/>
    <x v="3"/>
    <s v="SERVICIO SOCIAL"/>
    <m/>
    <s v="COMPUTADORA LG CON SU MONITOR, TECLADO Y MOUSE"/>
    <m/>
    <x v="4"/>
    <n v="200"/>
    <n v="1"/>
    <n v="8"/>
    <n v="22"/>
    <n v="176"/>
    <n v="35.200000000000003"/>
  </r>
  <r>
    <n v="153"/>
    <x v="3"/>
    <s v="SERVICIO SOCIAL"/>
    <m/>
    <s v="REGULADOR ELECTRÓNICO DE 1200 W"/>
    <m/>
    <x v="6"/>
    <n v="1200"/>
    <n v="1"/>
    <n v="1"/>
    <n v="22"/>
    <n v="22"/>
    <n v="26.4"/>
  </r>
  <r>
    <n v="154"/>
    <x v="3"/>
    <s v="DEPTO DE DIFUSION"/>
    <m/>
    <s v="GABINETE DE 2X39 CON BALASTRO"/>
    <m/>
    <x v="2"/>
    <n v="100"/>
    <n v="1"/>
    <n v="8"/>
    <n v="22"/>
    <n v="176"/>
    <n v="17.600000000000001"/>
  </r>
  <r>
    <n v="155"/>
    <x v="3"/>
    <s v="DEPTO DE DISEÑO"/>
    <m/>
    <s v="GABINETE DE 2X39 CON BALASTRO"/>
    <m/>
    <x v="2"/>
    <n v="100"/>
    <n v="1"/>
    <n v="8"/>
    <n v="22"/>
    <n v="176"/>
    <n v="17.600000000000001"/>
  </r>
  <r>
    <n v="156"/>
    <x v="3"/>
    <s v="DEPTO DE RECURSOS MATERIALES"/>
    <m/>
    <s v="Computadora de escritorio negra marca"/>
    <m/>
    <x v="4"/>
    <n v="150"/>
    <n v="2"/>
    <n v="8"/>
    <n v="22"/>
    <n v="176"/>
    <n v="52.8"/>
  </r>
  <r>
    <n v="157"/>
    <x v="3"/>
    <s v="DEPTO DE RECURSOS MATERIALES"/>
    <m/>
    <s v="GABINETE DE 2X39 CON BALASTRO"/>
    <m/>
    <x v="2"/>
    <n v="100"/>
    <n v="1"/>
    <n v="8"/>
    <n v="22"/>
    <n v="176"/>
    <n v="17.600000000000001"/>
  </r>
  <r>
    <n v="158"/>
    <x v="3"/>
    <s v="DEPTO DE RECURSOS MATERIALES"/>
    <m/>
    <s v="MINI SPLIT MIRAGE 12000 BTU "/>
    <m/>
    <x v="3"/>
    <n v="1000"/>
    <n v="1"/>
    <n v="8"/>
    <n v="22"/>
    <n v="176"/>
    <n v="176"/>
  </r>
  <r>
    <n v="159"/>
    <x v="3"/>
    <s v="DEPTO DE RECURSOS HUMANOS"/>
    <m/>
    <s v="GABINETE DE 2X39 CON BALASTRO"/>
    <m/>
    <x v="2"/>
    <n v="78"/>
    <n v="3"/>
    <n v="8"/>
    <n v="22"/>
    <n v="176"/>
    <n v="41.183999999999997"/>
  </r>
  <r>
    <n v="160"/>
    <x v="3"/>
    <s v="DEPTO DE RECURSOS HUMANOS"/>
    <m/>
    <s v="IMPRESORA  RICOH"/>
    <m/>
    <x v="4"/>
    <n v="1070"/>
    <n v="1"/>
    <n v="2"/>
    <n v="22"/>
    <n v="44"/>
    <n v="47.08"/>
  </r>
  <r>
    <n v="161"/>
    <x v="3"/>
    <s v="DEPTO DE RECURSOS HUMANOS"/>
    <m/>
    <s v="MINI SPLIT AUX  12000 BTU"/>
    <m/>
    <x v="3"/>
    <n v="870"/>
    <n v="1"/>
    <n v="8"/>
    <n v="22"/>
    <n v="176"/>
    <n v="153.12"/>
  </r>
  <r>
    <n v="162"/>
    <x v="3"/>
    <s v="DEPTO DE RECURSOS HUMANOS"/>
    <m/>
    <s v="MONITOR ASUS VP2 28"/>
    <m/>
    <x v="4"/>
    <n v="120"/>
    <n v="1"/>
    <n v="8"/>
    <n v="22"/>
    <n v="176"/>
    <n v="21.12"/>
  </r>
  <r>
    <n v="163"/>
    <x v="3"/>
    <s v="DEPTO DE RECURSOS HUMANOS"/>
    <m/>
    <s v="CPU ARMADO "/>
    <m/>
    <x v="4"/>
    <n v="280"/>
    <n v="1"/>
    <n v="8"/>
    <n v="22"/>
    <n v="176"/>
    <n v="49.28"/>
  </r>
  <r>
    <n v="164"/>
    <x v="3"/>
    <s v="DEPTO DE RECURSOS HUMANOS"/>
    <m/>
    <s v="TELEFONO YEALINK "/>
    <m/>
    <x v="4"/>
    <n v="45"/>
    <n v="1"/>
    <n v="8"/>
    <n v="22"/>
    <n v="176"/>
    <n v="7.92"/>
  </r>
  <r>
    <n v="165"/>
    <x v="3"/>
    <s v="AREA DE VINCULACION"/>
    <m/>
    <s v="GABINETE DE 2X39 CON BALASTRO"/>
    <m/>
    <x v="2"/>
    <n v="100"/>
    <n v="5"/>
    <n v="8"/>
    <n v="22"/>
    <n v="176"/>
    <n v="88"/>
  </r>
  <r>
    <n v="166"/>
    <x v="3"/>
    <s v="AREA ADMINISTRATIVA"/>
    <m/>
    <s v="GABINETE DE 2X39 CON BALASTRO"/>
    <m/>
    <x v="2"/>
    <n v="100"/>
    <n v="6"/>
    <n v="8"/>
    <n v="22"/>
    <n v="176"/>
    <n v="105.6"/>
  </r>
  <r>
    <n v="167"/>
    <x v="3"/>
    <s v=" BAÑO DE MUJERES"/>
    <m/>
    <s v="LAMPARA LED DE 13W"/>
    <m/>
    <x v="2"/>
    <n v="13"/>
    <n v="1"/>
    <n v="8"/>
    <n v="22"/>
    <n v="176"/>
    <n v="2.2879999999999998"/>
  </r>
  <r>
    <n v="168"/>
    <x v="3"/>
    <s v="BAÑO DE HOMBRES"/>
    <m/>
    <s v="LAMPARA LED DE 13W"/>
    <m/>
    <x v="2"/>
    <n v="13"/>
    <n v="1"/>
    <n v="8"/>
    <n v="22"/>
    <n v="176"/>
    <n v="2.2879999999999998"/>
  </r>
  <r>
    <n v="169"/>
    <x v="3"/>
    <s v="TRAMITE DE TITULACION"/>
    <m/>
    <s v="AIRE ACONDICIONADO MARCA SAMSUNG BLANCO"/>
    <m/>
    <x v="3"/>
    <n v="15000"/>
    <n v="1"/>
    <n v="8"/>
    <n v="22"/>
    <n v="176"/>
    <n v="2640"/>
  </r>
  <r>
    <n v="170"/>
    <x v="3"/>
    <s v="TRAMITE DE TITULACION"/>
    <m/>
    <s v="IMPRESORA NEGRA MODELO BROTHER DCP-T710W"/>
    <m/>
    <x v="4"/>
    <n v="60"/>
    <n v="1"/>
    <n v="8"/>
    <n v="22"/>
    <n v="176"/>
    <n v="10.56"/>
  </r>
  <r>
    <n v="171"/>
    <x v="3"/>
    <s v="TRAMITE DE TITULACION"/>
    <m/>
    <s v="COMPUTADORA DE ESCRITORIO MARCA LG"/>
    <m/>
    <x v="4"/>
    <n v="150"/>
    <n v="1"/>
    <n v="8"/>
    <n v="22"/>
    <n v="176"/>
    <n v="26.4"/>
  </r>
  <r>
    <n v="172"/>
    <x v="3"/>
    <s v="TRAMITE DE TITULACION"/>
    <m/>
    <s v="GABINETE DE 2X39"/>
    <m/>
    <x v="2"/>
    <n v="78"/>
    <n v="1"/>
    <n v="8"/>
    <n v="22"/>
    <n v="176"/>
    <n v="13.728"/>
  </r>
  <r>
    <n v="173"/>
    <x v="3"/>
    <s v="ASISTENTE DE SUBD"/>
    <m/>
    <s v="GABINETE DE 2X39W CON BALASTRO"/>
    <m/>
    <x v="2"/>
    <n v="100"/>
    <n v="1"/>
    <n v="8"/>
    <n v="22"/>
    <n v="176"/>
    <n v="17.600000000000001"/>
  </r>
  <r>
    <n v="174"/>
    <x v="3"/>
    <s v="DEP. DE PLANEACION Y VINCULACION"/>
    <m/>
    <s v="GABINETE DE 2X35W SIN BALASTRO"/>
    <m/>
    <x v="2"/>
    <n v="70"/>
    <n v="1"/>
    <n v="8"/>
    <n v="22"/>
    <n v="176"/>
    <n v="12.32"/>
  </r>
  <r>
    <n v="175"/>
    <x v="3"/>
    <s v="DEP. DE ESTADISTICA"/>
    <m/>
    <s v="GABINETE DE 2X35W SIN BALASTRO"/>
    <m/>
    <x v="2"/>
    <n v="70"/>
    <n v="1"/>
    <n v="8"/>
    <n v="22"/>
    <n v="176"/>
    <n v="12.32"/>
  </r>
  <r>
    <n v="176"/>
    <x v="3"/>
    <s v="DIRECCION DE PLANEACIONY VINCULACION "/>
    <m/>
    <s v="GABINETE DE 2X35W SIN BALASTRO"/>
    <m/>
    <x v="2"/>
    <n v="70"/>
    <n v="6"/>
    <n v="8"/>
    <n v="22"/>
    <n v="176"/>
    <n v="73.92"/>
  </r>
  <r>
    <n v="177"/>
    <x v="3"/>
    <s v="DIRECCION DE PLANEACIONY VINCULACION "/>
    <m/>
    <s v="impresora MP C3004 "/>
    <m/>
    <x v="4"/>
    <n v="1070"/>
    <n v="1"/>
    <n v="2"/>
    <n v="22"/>
    <n v="44"/>
    <n v="47.08"/>
  </r>
  <r>
    <n v="178"/>
    <x v="3"/>
    <s v="DIRECCION DE PLANEACIONY VINCULACION "/>
    <m/>
    <s v="COMPUTADOR DELL BLANCO"/>
    <s v="S2425Ht"/>
    <x v="4"/>
    <n v="45"/>
    <n v="1"/>
    <n v="8"/>
    <n v="22"/>
    <n v="176"/>
    <n v="7.92"/>
  </r>
  <r>
    <n v="179"/>
    <x v="3"/>
    <s v="DIRECCION DE PLANEACIONY VINCULACION "/>
    <m/>
    <s v="MIRAJE XR 18000 BTU"/>
    <m/>
    <x v="3"/>
    <n v="1600"/>
    <n v="1"/>
    <n v="8"/>
    <n v="22"/>
    <n v="176"/>
    <n v="281.60000000000002"/>
  </r>
  <r>
    <n v="180"/>
    <x v="3"/>
    <s v="SRIA. DE DIRECCION DE PLANEACION Y VINCULACION"/>
    <m/>
    <s v="GABINETE DE 2X75W SIN BALASTRO"/>
    <m/>
    <x v="2"/>
    <n v="15"/>
    <n v="1"/>
    <n v="8"/>
    <n v="22"/>
    <n v="176"/>
    <n v="2.64"/>
  </r>
  <r>
    <n v="181"/>
    <x v="3"/>
    <s v="UNIDAD DE TRANSPARENCIA Y ACCESO A LA INFORMACION PUBLICA"/>
    <m/>
    <s v="GABINETE DE 2X35W SIN BALASTRO"/>
    <m/>
    <x v="2"/>
    <n v="70"/>
    <n v="3"/>
    <n v="8"/>
    <n v="22"/>
    <n v="176"/>
    <n v="36.96"/>
  </r>
  <r>
    <n v="182"/>
    <x v="3"/>
    <s v="SALA DE JUNTAS"/>
    <m/>
    <s v="GABINETE DE 3X16W SIN BALASTRO"/>
    <m/>
    <x v="2"/>
    <n v="48"/>
    <n v="2"/>
    <n v="8"/>
    <n v="22"/>
    <n v="176"/>
    <n v="16.896000000000001"/>
  </r>
  <r>
    <n v="183"/>
    <x v="3"/>
    <s v="SALA DE JUNTAS"/>
    <m/>
    <s v="AIRE ACONDICIONADO BLANCO MARCA MIRAGE"/>
    <m/>
    <x v="3"/>
    <n v="1800"/>
    <n v="1"/>
    <n v="10"/>
    <n v="22"/>
    <n v="220"/>
    <n v="396"/>
  </r>
  <r>
    <n v="184"/>
    <x v="3"/>
    <s v="SALA DE JUNTAS"/>
    <m/>
    <s v="PANTALLA PARA VIDEO PROYECTOR MARCA MATTWEIB"/>
    <m/>
    <x v="4"/>
    <n v="100"/>
    <n v="1"/>
    <n v="2"/>
    <n v="22"/>
    <n v="44"/>
    <n v="4.4000000000000004"/>
  </r>
  <r>
    <n v="185"/>
    <x v="3"/>
    <s v="SALA DE JUNTAS"/>
    <m/>
    <s v="GABINETE DE 3X23W SIN BALASTRO"/>
    <m/>
    <x v="2"/>
    <n v="69"/>
    <n v="2"/>
    <n v="8"/>
    <n v="22"/>
    <n v="176"/>
    <n v="24.288"/>
  </r>
  <r>
    <n v="186"/>
    <x v="3"/>
    <s v="SUBD. DE ADMON."/>
    <m/>
    <s v="GABINETE DE 3X28W SIN BALASTRO"/>
    <m/>
    <x v="2"/>
    <n v="84"/>
    <n v="1"/>
    <n v="8"/>
    <n v="22"/>
    <n v="176"/>
    <n v="14.784000000000001"/>
  </r>
  <r>
    <n v="187"/>
    <x v="3"/>
    <s v="SUBD. DE ADMON."/>
    <m/>
    <s v="GABINETE DE 3X16W SIN BALASTRO"/>
    <m/>
    <x v="2"/>
    <n v="48"/>
    <n v="1"/>
    <n v="8"/>
    <n v="22"/>
    <n v="176"/>
    <n v="8.4480000000000004"/>
  </r>
  <r>
    <n v="188"/>
    <x v="3"/>
    <s v="DEP. FINANCIERO"/>
    <m/>
    <s v="GABINETE DE 2X35W SIN BALASTRO"/>
    <m/>
    <x v="2"/>
    <n v="70"/>
    <n v="4"/>
    <n v="8"/>
    <n v="22"/>
    <n v="176"/>
    <n v="49.28"/>
  </r>
  <r>
    <n v="189"/>
    <x v="3"/>
    <s v="DEP. FINANCIERO"/>
    <m/>
    <s v="COMPUTADOR DELL BLANCO"/>
    <s v="S2425Ht"/>
    <x v="4"/>
    <n v="45"/>
    <n v="4"/>
    <n v="8"/>
    <n v="22"/>
    <n v="176"/>
    <n v="31.68"/>
  </r>
  <r>
    <n v="190"/>
    <x v="3"/>
    <s v="DEP. FINANCIERO"/>
    <m/>
    <s v="CAFETERA"/>
    <s v="OSTER"/>
    <x v="5"/>
    <n v="800"/>
    <n v="1"/>
    <n v="2"/>
    <n v="22"/>
    <n v="44"/>
    <n v="35.200000000000003"/>
  </r>
  <r>
    <n v="191"/>
    <x v="3"/>
    <s v="DEP. FINANCIERO"/>
    <m/>
    <s v="MICROONDAS LG"/>
    <m/>
    <x v="5"/>
    <n v="800"/>
    <n v="1"/>
    <n v="1"/>
    <n v="22"/>
    <n v="22"/>
    <n v="17.600000000000001"/>
  </r>
  <r>
    <n v="192"/>
    <x v="3"/>
    <s v="DEP. FINANCIERO"/>
    <m/>
    <s v="LUMINARIAS LINEALES"/>
    <m/>
    <x v="2"/>
    <n v="200"/>
    <n v="6"/>
    <n v="4"/>
    <n v="22"/>
    <n v="88"/>
    <n v="105.6"/>
  </r>
  <r>
    <n v="193"/>
    <x v="3"/>
    <s v="DEP. FINANCIERO"/>
    <m/>
    <s v="IMPRESORA 3054"/>
    <m/>
    <x v="4"/>
    <n v="1070"/>
    <n v="1"/>
    <n v="2"/>
    <n v="22"/>
    <n v="44"/>
    <n v="47.08"/>
  </r>
  <r>
    <n v="194"/>
    <x v="3"/>
    <s v="BAÑO DE HOMBRES"/>
    <m/>
    <s v="FOCO LED DE BOMBILLA DE 15W"/>
    <m/>
    <x v="2"/>
    <n v="15"/>
    <n v="1"/>
    <n v="4"/>
    <n v="22"/>
    <n v="88"/>
    <n v="1.32"/>
  </r>
  <r>
    <n v="195"/>
    <x v="3"/>
    <s v="BAÑO DE MUJERES"/>
    <m/>
    <s v="FOCO LED DE BOMBILLA DE 13W"/>
    <m/>
    <x v="2"/>
    <n v="13"/>
    <n v="1"/>
    <n v="4"/>
    <n v="22"/>
    <n v="88"/>
    <n v="1.1439999999999999"/>
  </r>
  <r>
    <n v="196"/>
    <x v="3"/>
    <s v="SUBD DE VINCULACION"/>
    <m/>
    <s v="IMPRESORA MULTIFUNCIONAL EPSON CX5600, MODELO C331, SERIAL K2WV14610202-101, CON CABLE DE CORRIENTE, COLOR NEGRO"/>
    <m/>
    <x v="0"/>
    <n v="100"/>
    <n v="1"/>
    <n v="1"/>
    <n v="22"/>
    <n v="22"/>
    <n v="2.2000000000000002"/>
  </r>
  <r>
    <n v="197"/>
    <x v="3"/>
    <s v="SUBD DE VINCULACION"/>
    <m/>
    <s v="AIRE ACONDICIONADO DE 24000 BTU, CARRIER DE 220VAC, TIPO VENTANA MARCA SAMSUNG, MODELO AR24MSFHBWK, COLOR BLANCO"/>
    <m/>
    <x v="3"/>
    <n v="6000"/>
    <n v="1"/>
    <n v="10"/>
    <n v="22"/>
    <n v="220"/>
    <n v="1320"/>
  </r>
  <r>
    <n v="198"/>
    <x v="3"/>
    <s v="SUBD DE VINCULACION"/>
    <m/>
    <s v="VIDEO PROYECTOR EPSON S8+ DE 2500 LUMENS RESOLUCION SVGA 800 X 600 PIXELES, USB, CONTROL REMOTO. MARCA EPSOM, MODELO H309A, COLOR NEGRO"/>
    <m/>
    <x v="4"/>
    <n v="220"/>
    <n v="1"/>
    <n v="3"/>
    <n v="22"/>
    <n v="66"/>
    <n v="14.52"/>
  </r>
  <r>
    <n v="199"/>
    <x v="3"/>
    <s v="SUBD DE VINCULACION"/>
    <m/>
    <s v="IMPRESORA HP LASERJET CP1525NW, SERIAL SCNBF208249, COLOR BLANCO/NEGRO"/>
    <m/>
    <x v="0"/>
    <n v="100"/>
    <n v="1"/>
    <n v="1"/>
    <n v="22"/>
    <n v="22"/>
    <n v="2.2000000000000002"/>
  </r>
  <r>
    <n v="200"/>
    <x v="3"/>
    <s v="SUBD DE VINCULACION"/>
    <m/>
    <s v="BAFLE AMPLIFICADO MARCA STEREN, MODELO BAF-0850, COLOR NEGRO"/>
    <m/>
    <x v="0"/>
    <n v="3200"/>
    <n v="1"/>
    <n v="3"/>
    <n v="15"/>
    <n v="45"/>
    <n v="144"/>
  </r>
  <r>
    <n v="201"/>
    <x v="3"/>
    <s v=" SUBD DE VINCULACION"/>
    <m/>
    <s v="MICRÓFONO MARCA STEREN, MODELO MIC-285, COLOR NEGRO"/>
    <m/>
    <x v="0"/>
    <n v="50"/>
    <n v="1"/>
    <n v="2"/>
    <n v="9"/>
    <n v="18"/>
    <n v="0.9"/>
  </r>
  <r>
    <n v="202"/>
    <x v="3"/>
    <s v="SUBD DE VINCULACION"/>
    <m/>
    <s v="TABLET 10 ACER, MODELO B3-A30-K6YL, COLOR BLANCO"/>
    <m/>
    <x v="4"/>
    <n v="40"/>
    <n v="1"/>
    <n v="4"/>
    <n v="22"/>
    <n v="88"/>
    <n v="3.52"/>
  </r>
  <r>
    <n v="203"/>
    <x v="3"/>
    <s v="SUBD DE VINCULACION"/>
    <m/>
    <s v="SONY GRABADORA REPORTERA, MODELO ICD-PX470, 4GB, USB, COLOR NEGRO"/>
    <m/>
    <x v="4"/>
    <n v="60"/>
    <n v="1"/>
    <n v="4"/>
    <n v="16"/>
    <n v="64"/>
    <n v="3.84"/>
  </r>
  <r>
    <n v="204"/>
    <x v="3"/>
    <s v="GESTION TECNOLOGICA Y VINCULACION"/>
    <m/>
    <s v="MINISPLIT LG 18 KBTUS C/CONTROL REMOTO 220"/>
    <m/>
    <x v="3"/>
    <n v="2600"/>
    <n v="1"/>
    <n v="12"/>
    <n v="22"/>
    <n v="264"/>
    <n v="686.4"/>
  </r>
  <r>
    <n v="205"/>
    <x v="3"/>
    <s v="GESTION TECNOLOGICA Y VINCULACION"/>
    <m/>
    <s v="COMPUTADORA HP ALL ON ONE NEGRA MODELO OMNI PRO 110 AiO SERIE MXL2051598"/>
    <m/>
    <x v="4"/>
    <n v="300"/>
    <n v="1"/>
    <n v="6"/>
    <n v="22"/>
    <n v="132"/>
    <n v="39.6"/>
  </r>
  <r>
    <n v="206"/>
    <x v="3"/>
    <s v="GESTION TECNOLOGICA Y VINCULACION"/>
    <m/>
    <s v="REGULADOR SOLA BASIC 230 VA SLIM"/>
    <m/>
    <x v="6"/>
    <n v="230"/>
    <n v="1"/>
    <n v="1"/>
    <n v="22"/>
    <n v="22"/>
    <n v="5.0599999999999996"/>
  </r>
  <r>
    <n v="207"/>
    <x v="3"/>
    <s v="GESTION TECNOLOGICA Y VINCULACION"/>
    <m/>
    <s v="COMPUTADORA DE ESCRITORIO/ PROCESADOR: INTEL CORE i3-8100 3.60 GHZ/ MEMORIA RAM: 8 GB/ DISCO DURO: 1 TB/ WINDOWS 10, 64 BITS/ SERIALES: MONITOR: 809NTRLGK310/ GABINETE: N/S: 2350992062638 (ENSAMBLADO)."/>
    <m/>
    <x v="4"/>
    <n v="300"/>
    <n v="1"/>
    <n v="6"/>
    <n v="22"/>
    <n v="132"/>
    <n v="39.6"/>
  </r>
  <r>
    <n v="208"/>
    <x v="3"/>
    <s v="GESTION TECNOLOGICA Y VINCULACION"/>
    <m/>
    <s v="COMPUTADORA DE ESCRITORIO/ PROCESADOR: INTEL CORE i5-7400 3.00 GHZ/ MEMORIA RAM: 16 GB/ DISCO DURO: 1 TB/ WINDOWS 10, 64 BITS/ SERIALES: MONITOR: 811NTQD5R004/ GABINETE: N/S: 2350992062433 (ENSAMBLADO)."/>
    <m/>
    <x v="4"/>
    <n v="300"/>
    <n v="1"/>
    <n v="6"/>
    <n v="22"/>
    <n v="132"/>
    <n v="39.6"/>
  </r>
  <r>
    <n v="209"/>
    <x v="3"/>
    <s v="COMUNICACIÓN Y DIFUSION"/>
    <m/>
    <s v="TELEFONO ALAMBRICO"/>
    <m/>
    <x v="4"/>
    <n v="50"/>
    <n v="1"/>
    <n v="1"/>
    <n v="22"/>
    <n v="22"/>
    <n v="1.1000000000000001"/>
  </r>
  <r>
    <n v="210"/>
    <x v="3"/>
    <s v="COMUNICACIÓN Y DIFUSION"/>
    <m/>
    <s v="COMPUTADORAS HP CON TECLADO Y MOUSE NEGRO"/>
    <m/>
    <x v="4"/>
    <n v="200"/>
    <n v="3"/>
    <n v="8"/>
    <n v="22"/>
    <n v="176"/>
    <n v="105.6"/>
  </r>
  <r>
    <n v="211"/>
    <x v="3"/>
    <s v="COMUNICACIÓN Y DIFUSION"/>
    <m/>
    <s v="AIRE ACONDICIONADO LG"/>
    <m/>
    <x v="3"/>
    <n v="2000"/>
    <n v="1"/>
    <n v="8"/>
    <n v="22"/>
    <n v="176"/>
    <n v="352"/>
  </r>
  <r>
    <n v="212"/>
    <x v="3"/>
    <s v="SUB DE VINCULACION"/>
    <m/>
    <s v="GABINETE DE 2X39 CON BALASTRO"/>
    <m/>
    <x v="2"/>
    <n v="100"/>
    <n v="2"/>
    <n v="8"/>
    <n v="22"/>
    <n v="176"/>
    <n v="35.200000000000003"/>
  </r>
  <r>
    <n v="213"/>
    <x v="3"/>
    <s v="SUB DE PLANEACION"/>
    <m/>
    <s v="MONITOR LG NEGRA"/>
    <m/>
    <x v="6"/>
    <n v="100"/>
    <n v="1"/>
    <n v="0"/>
    <n v="22"/>
    <n v="0"/>
    <n v="0"/>
  </r>
  <r>
    <n v="214"/>
    <x v="3"/>
    <s v="SUB DE PLANEACION"/>
    <m/>
    <s v="HORNO DE MICROONDAS SHARP DE 1.4&quot;, MODELO R-410CW, COLOR BLANCO"/>
    <m/>
    <x v="5"/>
    <n v="1520"/>
    <n v="1"/>
    <n v="1"/>
    <n v="22"/>
    <n v="22"/>
    <n v="33.44"/>
  </r>
  <r>
    <n v="215"/>
    <x v="3"/>
    <s v="SUB DE PLANEACION"/>
    <m/>
    <s v="EQUIPO DE AIRE ACONDICIONADO TIPO MINISPLIT DE 26000 BTU MARCA MIRAGE, MODELO CLC120Q, COLOR BLANCO"/>
    <m/>
    <x v="3"/>
    <n v="2600"/>
    <n v="1"/>
    <n v="10"/>
    <n v="22"/>
    <n v="220"/>
    <n v="572"/>
  </r>
  <r>
    <n v="216"/>
    <x v="3"/>
    <s v="SUB DE PLANEACION"/>
    <m/>
    <s v="REGULADOR ELECTRÓNICOMETALICO DE 1200 W CON 8 CONTACTOS, MARCA UP SLIMNET SERIE 1200111011100000000006986, COLOR GRIS"/>
    <m/>
    <x v="6"/>
    <n v="1200"/>
    <n v="1"/>
    <n v="1"/>
    <n v="22"/>
    <n v="22"/>
    <n v="26.4"/>
  </r>
  <r>
    <n v="217"/>
    <x v="3"/>
    <s v="SUB DE PLANEACION"/>
    <m/>
    <s v="VIDEOPROYECTOR EPSON POWERLITE S5+, DE 2000 ANSILUMINES SERIAL JX4F824192L, COLOR NEGRO"/>
    <m/>
    <x v="4"/>
    <n v="220"/>
    <n v="1"/>
    <n v="3"/>
    <n v="22"/>
    <n v="66"/>
    <n v="14.52"/>
  </r>
  <r>
    <n v="218"/>
    <x v="3"/>
    <s v="SUB DE PLANEACION"/>
    <m/>
    <s v="AIRE ACONDICIONADO LG TIPO VENTANA DE 24,000 BTU LG, MODELO, COLOR BLANCO"/>
    <m/>
    <x v="3"/>
    <n v="260"/>
    <n v="1"/>
    <n v="10"/>
    <n v="22"/>
    <n v="220"/>
    <n v="57.2"/>
  </r>
  <r>
    <n v="219"/>
    <x v="3"/>
    <s v="SUB DE PLANEACION"/>
    <m/>
    <s v="IMPRESORA RICHOCH 304"/>
    <m/>
    <x v="4"/>
    <n v="1070"/>
    <n v="1"/>
    <n v="2"/>
    <n v="22"/>
    <n v="44"/>
    <n v="47.08"/>
  </r>
  <r>
    <n v="220"/>
    <x v="3"/>
    <s v="SUB DE PLANEACION"/>
    <m/>
    <s v="REFRIGERADOR MABE BLANCO"/>
    <m/>
    <x v="5"/>
    <n v="425"/>
    <n v="1"/>
    <n v="24"/>
    <n v="22"/>
    <n v="528"/>
    <n v="224.4"/>
  </r>
  <r>
    <n v="221"/>
    <x v="3"/>
    <s v="SUB DE PLANEACION"/>
    <m/>
    <s v="MINISPLIT MIRAJE BLANCO 12000"/>
    <m/>
    <x v="3"/>
    <n v="1000"/>
    <n v="1"/>
    <n v="8"/>
    <n v="22"/>
    <n v="176"/>
    <n v="176"/>
  </r>
  <r>
    <n v="222"/>
    <x v="3"/>
    <s v="SUB DE PLANEACION"/>
    <m/>
    <s v="REFRIGERADOR MABE BLANCO"/>
    <m/>
    <x v="5"/>
    <n v="425"/>
    <n v="1"/>
    <n v="24"/>
    <n v="22"/>
    <n v="528"/>
    <n v="224.4"/>
  </r>
  <r>
    <n v="223"/>
    <x v="3"/>
    <s v="SUB DE PLANEACION"/>
    <m/>
    <s v="GABINETE DE 2X39W CON BALASTRO"/>
    <m/>
    <x v="4"/>
    <n v="100"/>
    <n v="1"/>
    <n v="8"/>
    <n v="22"/>
    <n v="176"/>
    <n v="17.600000000000001"/>
  </r>
  <r>
    <n v="224"/>
    <x v="3"/>
    <s v="SUB DE PLANEACION"/>
    <m/>
    <s v="COMPUTADORA DELL JUNTO CON TECLADO Y MOUSE NEGRO"/>
    <m/>
    <x v="6"/>
    <n v="300"/>
    <n v="1"/>
    <n v="8"/>
    <n v="22"/>
    <n v="176"/>
    <n v="52.8"/>
  </r>
  <r>
    <n v="225"/>
    <x v="3"/>
    <s v="PASILLOS PRINCIPAL PLANTA BAJA"/>
    <m/>
    <s v="gabinete de 3x23 sin balastro"/>
    <m/>
    <x v="2"/>
    <n v="69"/>
    <n v="1"/>
    <n v="8"/>
    <n v="22"/>
    <n v="176"/>
    <n v="12.144"/>
  </r>
  <r>
    <n v="226"/>
    <x v="3"/>
    <s v="PASILLOS PRINCIPAL PLANTA BAJA"/>
    <m/>
    <s v="foco espiral de 45w_x000a_"/>
    <m/>
    <x v="2"/>
    <n v="45"/>
    <n v="3"/>
    <n v="8"/>
    <n v="22"/>
    <n v="176"/>
    <n v="23.76"/>
  </r>
  <r>
    <n v="227"/>
    <x v="3"/>
    <s v="PASILLOS PRINCIPAL PLANTA BAJA"/>
    <m/>
    <s v="bombilla de 23w"/>
    <m/>
    <x v="2"/>
    <n v="23"/>
    <n v="3"/>
    <n v="8"/>
    <n v="22"/>
    <n v="176"/>
    <n v="12.144"/>
  </r>
  <r>
    <n v="228"/>
    <x v="4"/>
    <s v="AREA DE MANTENIMIENTO"/>
    <m/>
    <s v="Regulador de 1200 VA con 8 entradas Sola Basic negro, serie E10B06755"/>
    <s v="MODELO DN-21-132"/>
    <x v="2"/>
    <n v="1200"/>
    <n v="1"/>
    <n v="7"/>
    <n v="22"/>
    <n v="154"/>
    <n v="184.8"/>
  </r>
  <r>
    <n v="229"/>
    <x v="4"/>
    <s v="AREA DE MANTENIMIENTO"/>
    <m/>
    <s v="Aire acondicionado blanco marca mirage"/>
    <m/>
    <x v="3"/>
    <n v="18000"/>
    <n v="1"/>
    <n v="10"/>
    <n v="22"/>
    <n v="220"/>
    <n v="3960"/>
  </r>
  <r>
    <n v="230"/>
    <x v="4"/>
    <s v="AREA DE MANTENIMIENTO"/>
    <m/>
    <s v="Computadora de escritorio"/>
    <m/>
    <x v="4"/>
    <n v="150"/>
    <n v="1"/>
    <n v="10"/>
    <n v="22"/>
    <n v="220"/>
    <n v="33"/>
  </r>
  <r>
    <n v="231"/>
    <x v="4"/>
    <s v="AREA DE MANTENIMIENTO"/>
    <m/>
    <s v="GABINETE DE 2X39W"/>
    <m/>
    <x v="2"/>
    <n v="78"/>
    <n v="1"/>
    <n v="8"/>
    <n v="22"/>
    <n v="176"/>
    <n v="13.728"/>
  </r>
  <r>
    <n v="232"/>
    <x v="4"/>
    <s v="AREA DE ESTACIONAMIENTO"/>
    <m/>
    <s v="Bombilla led de 45W"/>
    <m/>
    <x v="2"/>
    <n v="45"/>
    <n v="4"/>
    <n v="4"/>
    <n v="22"/>
    <n v="88"/>
    <n v="15.84"/>
  </r>
  <r>
    <n v="233"/>
    <x v="4"/>
    <s v="AREA DE ESTACIONAMIENTO"/>
    <m/>
    <s v="Bombilla led de 45W"/>
    <m/>
    <x v="2"/>
    <n v="45"/>
    <n v="1"/>
    <n v="4"/>
    <n v="22"/>
    <n v="88"/>
    <n v="3.96"/>
  </r>
  <r>
    <n v="234"/>
    <x v="4"/>
    <s v="AREA DE ESTACIONAMIENTO"/>
    <m/>
    <s v="Reflector led 50 W"/>
    <m/>
    <x v="2"/>
    <n v="50"/>
    <n v="2"/>
    <n v="5"/>
    <n v="22"/>
    <n v="110"/>
    <n v="11"/>
  </r>
  <r>
    <n v="235"/>
    <x v="4"/>
    <s v="ALMACEN DE ARCHIVO FIJO"/>
    <m/>
    <s v="Bombilla led 25W"/>
    <m/>
    <x v="4"/>
    <n v="25"/>
    <n v="2"/>
    <n v="5"/>
    <n v="22"/>
    <n v="110"/>
    <n v="5.5"/>
  </r>
  <r>
    <n v="236"/>
    <x v="4"/>
    <s v="PAPELERIA"/>
    <m/>
    <s v="TELEVISION SAMSUNG"/>
    <m/>
    <x v="4"/>
    <n v="350"/>
    <n v="1"/>
    <n v="6"/>
    <n v="22"/>
    <n v="132"/>
    <n v="46.2"/>
  </r>
  <r>
    <n v="237"/>
    <x v="4"/>
    <s v="PAPELERIA"/>
    <m/>
    <s v="IMPRESORA EPSON MULTIFUNCIONAL"/>
    <m/>
    <x v="4"/>
    <n v="1200"/>
    <n v="2"/>
    <n v="8"/>
    <n v="22"/>
    <n v="176"/>
    <n v="422.4"/>
  </r>
  <r>
    <n v="238"/>
    <x v="4"/>
    <s v="PAPELERIA"/>
    <m/>
    <s v="REFRIGERADOR MABE"/>
    <m/>
    <x v="5"/>
    <n v="425"/>
    <n v="1"/>
    <n v="5"/>
    <n v="22"/>
    <n v="110"/>
    <n v="46.75"/>
  </r>
  <r>
    <n v="239"/>
    <x v="4"/>
    <s v="PAPELERIA"/>
    <m/>
    <s v="FOTOCOPIADORA MULTIFUNCIONAL"/>
    <m/>
    <x v="4"/>
    <n v="1500"/>
    <n v="1"/>
    <n v="10"/>
    <n v="22"/>
    <n v="220"/>
    <n v="330"/>
  </r>
  <r>
    <n v="240"/>
    <x v="4"/>
    <s v="PAPELERIA"/>
    <m/>
    <s v="GABINETE 1X16W"/>
    <m/>
    <x v="4"/>
    <n v="16"/>
    <n v="1"/>
    <n v="5"/>
    <n v="22"/>
    <n v="110"/>
    <n v="1.76"/>
  </r>
  <r>
    <n v="241"/>
    <x v="4"/>
    <s v="PAPELERIA"/>
    <m/>
    <s v="COMPUTADORA DE ESCRITORIO"/>
    <m/>
    <x v="4"/>
    <n v="25"/>
    <n v="1"/>
    <n v="10"/>
    <n v="22"/>
    <n v="220"/>
    <n v="5.5"/>
  </r>
  <r>
    <n v="242"/>
    <x v="4"/>
    <s v="CAFETERIA"/>
    <m/>
    <s v="Refrigerador vertical de dos puertas"/>
    <m/>
    <x v="5"/>
    <n v="1900"/>
    <n v="3"/>
    <n v="5"/>
    <n v="22"/>
    <n v="110"/>
    <n v="627"/>
  </r>
  <r>
    <n v="243"/>
    <x v="4"/>
    <s v="CAFETERIA"/>
    <m/>
    <s v="Microondas"/>
    <m/>
    <x v="5"/>
    <n v="950"/>
    <n v="1"/>
    <n v="1"/>
    <n v="25"/>
    <n v="25"/>
    <n v="23.75"/>
  </r>
  <r>
    <n v="244"/>
    <x v="4"/>
    <s v="CAFETERIA"/>
    <m/>
    <s v="Licuadoras"/>
    <m/>
    <x v="5"/>
    <n v="15"/>
    <n v="2"/>
    <n v="1"/>
    <n v="25"/>
    <n v="25"/>
    <n v="0.75"/>
  </r>
  <r>
    <n v="245"/>
    <x v="4"/>
    <s v="CAFETERIA"/>
    <m/>
    <s v="GABINETE DE 2X39W CON BALASTRO"/>
    <m/>
    <x v="2"/>
    <n v="100"/>
    <n v="14"/>
    <n v="4"/>
    <n v="22"/>
    <n v="88"/>
    <n v="123.2"/>
  </r>
  <r>
    <n v="246"/>
    <x v="4"/>
    <s v="CAFETERIA"/>
    <m/>
    <s v="Ventilador de techo"/>
    <m/>
    <x v="3"/>
    <n v="80"/>
    <n v="4"/>
    <n v="1"/>
    <n v="22"/>
    <n v="22"/>
    <n v="7.04"/>
  </r>
  <r>
    <n v="247"/>
    <x v="4"/>
    <s v="CAFETERIA"/>
    <m/>
    <s v="Lampara larga de 75W"/>
    <m/>
    <x v="2"/>
    <n v="75"/>
    <n v="1"/>
    <n v="4"/>
    <n v="22"/>
    <n v="88"/>
    <n v="6.6"/>
  </r>
  <r>
    <n v="248"/>
    <x v="4"/>
    <s v="CAFETERIA"/>
    <m/>
    <s v="GABINETE DE 2X39W CON BALASTRO"/>
    <m/>
    <x v="2"/>
    <n v="100"/>
    <n v="4"/>
    <n v="4"/>
    <n v="22"/>
    <n v="88"/>
    <n v="35.200000000000003"/>
  </r>
  <r>
    <n v="249"/>
    <x v="4"/>
    <s v="CAFETERIA"/>
    <m/>
    <s v="Foco de bombilla led 23W"/>
    <m/>
    <x v="2"/>
    <n v="23"/>
    <n v="1"/>
    <n v="4"/>
    <n v="22"/>
    <n v="88"/>
    <n v="2.024"/>
  </r>
  <r>
    <n v="250"/>
    <x v="4"/>
    <s v="CAFETERIA"/>
    <m/>
    <s v="Foco de bombilla led 23W"/>
    <m/>
    <x v="2"/>
    <n v="23"/>
    <n v="1"/>
    <n v="4"/>
    <n v="22"/>
    <n v="88"/>
    <n v="2.024"/>
  </r>
  <r>
    <n v="251"/>
    <x v="4"/>
    <s v="CAFETERIA"/>
    <m/>
    <s v="Foco de bombilla led 23W"/>
    <m/>
    <x v="2"/>
    <n v="23"/>
    <n v="1"/>
    <n v="4"/>
    <n v="22"/>
    <n v="88"/>
    <n v="2.024"/>
  </r>
  <r>
    <n v="252"/>
    <x v="4"/>
    <s v="CAFETERIA BAÑOS DE HOMBRES"/>
    <m/>
    <s v="Foco de bombilla led 23W"/>
    <m/>
    <x v="2"/>
    <n v="23"/>
    <n v="9"/>
    <n v="4"/>
    <n v="22"/>
    <n v="88"/>
    <n v="18.216000000000001"/>
  </r>
  <r>
    <n v="253"/>
    <x v="4"/>
    <s v="CAFETERIA BAÑOS DE MUJERES"/>
    <m/>
    <s v="Foco de bombillas led de 13W"/>
    <m/>
    <x v="2"/>
    <n v="13"/>
    <n v="3"/>
    <n v="4"/>
    <n v="22"/>
    <n v="88"/>
    <n v="3.4319999999999999"/>
  </r>
  <r>
    <n v="254"/>
    <x v="5"/>
    <s v="DEPTO. DE CALIDAD"/>
    <s v="INOCENCIO GARCIA HUERTA"/>
    <s v="Concentrador de 8 entradas tp link marca Mercusys, color blanco "/>
    <s v="Modelo MS108"/>
    <x v="4"/>
    <n v="11"/>
    <n v="1"/>
    <n v="8"/>
    <n v="22"/>
    <n v="176"/>
    <n v="1.9359999999999999"/>
  </r>
  <r>
    <n v="255"/>
    <x v="5"/>
    <s v="DEPTO. DE CALIDAD"/>
    <s v="INOCENCIO GARCIA HUERTA"/>
    <s v="Regulador electronico de tensión Koblenz"/>
    <s v="Modelo PorteKtor RS-1400-"/>
    <x v="2"/>
    <n v="600"/>
    <n v="1"/>
    <n v="8"/>
    <n v="22"/>
    <n v="176"/>
    <n v="105.6"/>
  </r>
  <r>
    <n v="256"/>
    <x v="5"/>
    <s v="DEPTO. DE CALIDAD"/>
    <s v="INOCENCIO GARCIA HUERTA"/>
    <s v="Impresora RICOH color blanca"/>
    <s v="Modelo Aficio MP 201 SPF"/>
    <x v="4"/>
    <n v="280"/>
    <n v="1"/>
    <n v="8"/>
    <n v="22"/>
    <n v="176"/>
    <n v="49.28"/>
  </r>
  <r>
    <n v="257"/>
    <x v="5"/>
    <s v="DEPTO. DE CALIDAD"/>
    <s v="INOCENCIO GARCIA HUERTA"/>
    <s v="Cpu Lg gb 300 color negro"/>
    <m/>
    <x v="4"/>
    <n v="95"/>
    <n v="1"/>
    <n v="1"/>
    <n v="22"/>
    <n v="22"/>
    <n v="2.09"/>
  </r>
  <r>
    <n v="258"/>
    <x v="5"/>
    <s v="DEPTO. DE CALIDAD"/>
    <s v="INOCENCIO GARCIA HUERTA"/>
    <s v="Aire acondicionado frigidaire, 18000 BTU "/>
    <m/>
    <x v="3"/>
    <n v="1700"/>
    <n v="1"/>
    <n v="4"/>
    <n v="22"/>
    <n v="88"/>
    <n v="149.6"/>
  </r>
  <r>
    <n v="259"/>
    <x v="5"/>
    <s v="DEPTO. DE CALIDAD"/>
    <s v="INOCENCIO GARCIA HUERTA"/>
    <s v="Regulador solac basic de 1000 volts mod slim, serie e10k39451, color negro"/>
    <m/>
    <x v="2"/>
    <n v="500"/>
    <n v="1"/>
    <n v="2"/>
    <n v="22"/>
    <n v="44"/>
    <n v="22"/>
  </r>
  <r>
    <n v="260"/>
    <x v="5"/>
    <s v="DEPTO. DE CALIDAD"/>
    <s v="INOCENCIO GARCIA HUERTA"/>
    <s v="Sacapuntas Electrico Pegaso 1920 Color negro "/>
    <m/>
    <x v="4"/>
    <n v="50"/>
    <n v="1"/>
    <n v="1"/>
    <n v="22"/>
    <n v="22"/>
    <n v="1.1000000000000001"/>
  </r>
  <r>
    <n v="261"/>
    <x v="5"/>
    <s v="DEPTO. DE CALIDAD"/>
    <s v="INOCENCIO GARCIA HUERTA"/>
    <s v="Monitor marca acer modelo P166HQL"/>
    <m/>
    <x v="4"/>
    <n v="120"/>
    <n v="1"/>
    <n v="1"/>
    <n v="22"/>
    <n v="22"/>
    <n v="2.64"/>
  </r>
  <r>
    <n v="262"/>
    <x v="5"/>
    <s v="DEPTO. DE CALIDAD"/>
    <s v="INOCENCIO GARCIA HUERTA"/>
    <s v="GABINETE DE 3X13W"/>
    <m/>
    <x v="2"/>
    <n v="39"/>
    <n v="1"/>
    <n v="8"/>
    <n v="22"/>
    <n v="176"/>
    <n v="6.8639999999999999"/>
  </r>
  <r>
    <n v="263"/>
    <x v="5"/>
    <s v="DEPTO. DE CALIDAD"/>
    <s v="INOCENCIO GARCIA HUERTA"/>
    <s v="Monitor marca Dell"/>
    <m/>
    <x v="4"/>
    <n v="120"/>
    <n v="1"/>
    <n v="8"/>
    <n v="22"/>
    <n v="176"/>
    <n v="21.12"/>
  </r>
  <r>
    <n v="264"/>
    <x v="6"/>
    <s v="SALON B1"/>
    <m/>
    <s v="MODEM DE INTERNET"/>
    <m/>
    <x v="4"/>
    <n v="20"/>
    <n v="1"/>
    <n v="8"/>
    <n v="24"/>
    <n v="192"/>
    <n v="3.84"/>
  </r>
  <r>
    <n v="265"/>
    <x v="6"/>
    <s v="SALON B1"/>
    <m/>
    <s v=" REGULADORES ELECTRICOS"/>
    <m/>
    <x v="2"/>
    <n v="65"/>
    <n v="3"/>
    <n v="8"/>
    <n v="24"/>
    <n v="192"/>
    <n v="37.44"/>
  </r>
  <r>
    <n v="266"/>
    <x v="6"/>
    <s v="SALON B1"/>
    <m/>
    <s v="AIRE ACONDICIONADO MIRAGE, COLOR BLANCO, 24000 BTU, SERIE EXF261F7041900630"/>
    <s v="MODELO EXF261F"/>
    <x v="3"/>
    <n v="2000"/>
    <n v="1"/>
    <n v="10"/>
    <n v="24"/>
    <n v="240"/>
    <n v="480"/>
  </r>
  <r>
    <n v="267"/>
    <x v="6"/>
    <s v="SALON B1"/>
    <m/>
    <s v="SWITCH PARA LAMPARAS LED (LUMINARIA)"/>
    <m/>
    <x v="2"/>
    <n v="200"/>
    <n v="8"/>
    <n v="5"/>
    <n v="24"/>
    <n v="120"/>
    <n v="192"/>
  </r>
  <r>
    <n v="268"/>
    <x v="6"/>
    <s v="SALON B1"/>
    <m/>
    <s v=" SWITCH PARA CORRIENTES (ENCHUFES)"/>
    <m/>
    <x v="2"/>
    <n v="180"/>
    <n v="5"/>
    <n v="5"/>
    <n v="24"/>
    <n v="120"/>
    <n v="108"/>
  </r>
  <r>
    <n v="269"/>
    <x v="6"/>
    <s v="SALON B1"/>
    <m/>
    <s v="PROYECTOR MARCA EPSON, COLOR NEGRO"/>
    <m/>
    <x v="4"/>
    <n v="400"/>
    <n v="1"/>
    <n v="4"/>
    <n v="24"/>
    <n v="96"/>
    <n v="38.4"/>
  </r>
  <r>
    <n v="270"/>
    <x v="6"/>
    <s v="SALON B2"/>
    <m/>
    <s v="AIRE ACONDICIONADO MIRAGE NEX, COLOR BLANCO, 24000 BTU"/>
    <m/>
    <x v="3"/>
    <n v="2000"/>
    <n v="1"/>
    <n v="10"/>
    <n v="24"/>
    <n v="240"/>
    <n v="480"/>
  </r>
  <r>
    <n v="271"/>
    <x v="6"/>
    <s v="SALON B2"/>
    <m/>
    <s v=" SWITCH PARA CORRIENTES (ENCHUFES)"/>
    <m/>
    <x v="2"/>
    <n v="180"/>
    <n v="4"/>
    <n v="5"/>
    <n v="24"/>
    <n v="120"/>
    <n v="86.4"/>
  </r>
  <r>
    <n v="272"/>
    <x v="6"/>
    <s v="SALON B2"/>
    <m/>
    <s v="PROYECTOR BENQ, COLOR BLANCO"/>
    <m/>
    <x v="4"/>
    <n v="400"/>
    <n v="1"/>
    <n v="4"/>
    <n v="24"/>
    <n v="96"/>
    <n v="38.4"/>
  </r>
  <r>
    <n v="273"/>
    <x v="6"/>
    <s v="SALON B2"/>
    <m/>
    <s v="SWITCH PARA LAMPARAS LED (LUMINARIA)"/>
    <m/>
    <x v="2"/>
    <n v="200"/>
    <n v="8"/>
    <n v="5"/>
    <n v="24"/>
    <n v="120"/>
    <n v="192"/>
  </r>
  <r>
    <n v="274"/>
    <x v="6"/>
    <s v="SALON B3"/>
    <m/>
    <s v="PIZARRON ELECTRICO, MARCA BOXLIGHT"/>
    <m/>
    <x v="4"/>
    <n v="500"/>
    <n v="1"/>
    <n v="4"/>
    <n v="24"/>
    <n v="96"/>
    <n v="48"/>
  </r>
  <r>
    <n v="275"/>
    <x v="6"/>
    <s v="SALON B3"/>
    <m/>
    <s v="SWITCH PARA LAMPARAS LED (LUMINARIA, DIVIDIDO EN DOS LINEAS)"/>
    <m/>
    <x v="2"/>
    <n v="200"/>
    <n v="8"/>
    <n v="5"/>
    <n v="24"/>
    <n v="120"/>
    <n v="192"/>
  </r>
  <r>
    <n v="276"/>
    <x v="6"/>
    <s v="SALON B3"/>
    <m/>
    <s v="PANTALLA TACTIL MARCA LG"/>
    <m/>
    <x v="4"/>
    <n v="180"/>
    <n v="1"/>
    <n v="1"/>
    <n v="24"/>
    <n v="24"/>
    <n v="4.32"/>
  </r>
  <r>
    <n v="277"/>
    <x v="6"/>
    <s v="SALON B3"/>
    <m/>
    <s v="AIRE ACONDICIONADO MIRAGE NEX, COLOR BLANCO, 24000 BTU"/>
    <m/>
    <x v="3"/>
    <n v="2000"/>
    <n v="1"/>
    <n v="10"/>
    <n v="24"/>
    <n v="240"/>
    <n v="480"/>
  </r>
  <r>
    <n v="278"/>
    <x v="6"/>
    <s v="SALON B3"/>
    <m/>
    <s v="AIRE ACONDICIONADO MIRAGE, COLOR BLANCO, 12000 BTU, SERIE ELF121D7062212480 (NO FUNCIONAL)"/>
    <s v="MODELO ELF121D"/>
    <x v="3"/>
    <n v="3520"/>
    <n v="1"/>
    <n v="10"/>
    <n v="24"/>
    <n v="240"/>
    <n v="844.8"/>
  </r>
  <r>
    <n v="279"/>
    <x v="6"/>
    <s v="SALON B3"/>
    <m/>
    <s v="PROYECTOR MARCA EPSON, COLOR BLANCO, SERIE BUSF5Z3323L"/>
    <m/>
    <x v="4"/>
    <n v="400"/>
    <n v="1"/>
    <n v="4"/>
    <n v="24"/>
    <n v="96"/>
    <n v="38.4"/>
  </r>
  <r>
    <n v="280"/>
    <x v="6"/>
    <s v="SALON B3"/>
    <m/>
    <s v="4 SWITHC PARA CORRIENTES (ENCHUFES)"/>
    <m/>
    <x v="2"/>
    <n v="180"/>
    <n v="4"/>
    <n v="5"/>
    <n v="24"/>
    <n v="120"/>
    <n v="86.4"/>
  </r>
  <r>
    <n v="281"/>
    <x v="6"/>
    <s v="SALON B4"/>
    <m/>
    <s v="AIRE ACONDICIONADO MIRAGE, COLOR BLANCO, 37000 BTU"/>
    <s v="MODELO EMF371B"/>
    <x v="3"/>
    <n v="2116"/>
    <n v="1"/>
    <n v="10"/>
    <n v="24"/>
    <n v="240"/>
    <n v="507.84"/>
  </r>
  <r>
    <n v="282"/>
    <x v="6"/>
    <s v="SALON B4"/>
    <m/>
    <s v="PROYECTOR MARCA BENQ, COLOR BLANCO"/>
    <m/>
    <x v="4"/>
    <n v="400"/>
    <n v="1"/>
    <n v="4"/>
    <n v="24"/>
    <n v="96"/>
    <n v="38.4"/>
  </r>
  <r>
    <n v="283"/>
    <x v="6"/>
    <s v="SALON B4"/>
    <m/>
    <s v="4 SWITCH PARA CORRIENTES (ENCHUFES)"/>
    <m/>
    <x v="2"/>
    <n v="180"/>
    <n v="4"/>
    <n v="5"/>
    <n v="24"/>
    <n v="120"/>
    <n v="86.4"/>
  </r>
  <r>
    <n v="284"/>
    <x v="6"/>
    <s v="SALON B4"/>
    <m/>
    <s v="SWITCH PARA LAMPARAS LED (LUMINARIA, DIVIDIDO EN DOS LINEAS)"/>
    <m/>
    <x v="2"/>
    <n v="200"/>
    <n v="8"/>
    <n v="5"/>
    <n v="24"/>
    <n v="120"/>
    <n v="192"/>
  </r>
  <r>
    <n v="285"/>
    <x v="6"/>
    <s v="SALON B5"/>
    <m/>
    <s v="AIRE ACONDICIONADO MIRAGE, COLOR BLANCO, 37000 BTU"/>
    <s v="MODELO EMF371B"/>
    <x v="3"/>
    <n v="2116"/>
    <n v="1"/>
    <n v="10"/>
    <n v="24"/>
    <n v="240"/>
    <n v="507.84"/>
  </r>
  <r>
    <n v="286"/>
    <x v="6"/>
    <s v="SALON B5"/>
    <m/>
    <s v="PROYECTOR MARCA BENQ, COLOR BLANCO"/>
    <m/>
    <x v="4"/>
    <n v="400"/>
    <n v="1"/>
    <n v="4"/>
    <n v="24"/>
    <n v="96"/>
    <n v="38.4"/>
  </r>
  <r>
    <n v="287"/>
    <x v="6"/>
    <s v="SALON B5"/>
    <m/>
    <s v="3 SWITHC PARA CORRIENTES (ENCHUFES)"/>
    <m/>
    <x v="2"/>
    <n v="180"/>
    <n v="3"/>
    <n v="5"/>
    <n v="24"/>
    <n v="120"/>
    <n v="64.8"/>
  </r>
  <r>
    <n v="288"/>
    <x v="6"/>
    <s v="SALON B5"/>
    <m/>
    <s v="SWITCH PARA LAMPARAS LED (LUMINARIA, DIVIDIDO EN DOS LINEAS)"/>
    <m/>
    <x v="2"/>
    <n v="200"/>
    <n v="8"/>
    <n v="5"/>
    <n v="24"/>
    <n v="120"/>
    <n v="192"/>
  </r>
  <r>
    <n v="289"/>
    <x v="6"/>
    <s v="SALON B 6"/>
    <m/>
    <s v="SWITCH PARA LAMPARAS LED (LUMINARIA, DIVIDIDO EN DOS LINEAS)"/>
    <m/>
    <x v="2"/>
    <n v="200"/>
    <n v="8"/>
    <n v="5"/>
    <n v="24"/>
    <n v="120"/>
    <n v="192"/>
  </r>
  <r>
    <n v="290"/>
    <x v="6"/>
    <s v="SALON B6 "/>
    <m/>
    <s v="4 SWITHC PARA CORRIENTES (ENCHUFES)"/>
    <m/>
    <x v="2"/>
    <n v="180"/>
    <n v="4"/>
    <n v="5"/>
    <n v="24"/>
    <n v="120"/>
    <n v="86.4"/>
  </r>
  <r>
    <n v="291"/>
    <x v="6"/>
    <s v="SALON B6 "/>
    <m/>
    <s v="PROYECTOR MARCA BENQ, COLOR BLANCO"/>
    <m/>
    <x v="4"/>
    <n v="400"/>
    <n v="1"/>
    <n v="4"/>
    <n v="24"/>
    <n v="96"/>
    <n v="38.4"/>
  </r>
  <r>
    <n v="292"/>
    <x v="6"/>
    <s v="SALON B6 "/>
    <m/>
    <s v="AIRE ACONDICIONADO MIRAGE, COLOR BLANCO, 37000 BTU"/>
    <s v="MODELO EMF371B"/>
    <x v="3"/>
    <n v="2116"/>
    <n v="1"/>
    <n v="10"/>
    <n v="24"/>
    <n v="240"/>
    <n v="507.84"/>
  </r>
  <r>
    <n v="293"/>
    <x v="6"/>
    <s v="LAB. DE COMPUTO DE LIC. EN ADMINISTRACION B7"/>
    <m/>
    <s v="13 SWITCH PARA CORRIENTES (ENCHUFES)"/>
    <m/>
    <x v="2"/>
    <n v="180"/>
    <n v="13"/>
    <n v="5"/>
    <n v="24"/>
    <n v="120"/>
    <n v="280.8"/>
  </r>
  <r>
    <n v="294"/>
    <x v="6"/>
    <s v="LAB. DE COMPUTO DE LIC. EN ADMINISTRACION B7"/>
    <m/>
    <s v="SWITCH PARA LAMPARAS LED (LUMINARIA, DIVIDIDO EN DOS LINEAS)"/>
    <m/>
    <x v="2"/>
    <n v="200"/>
    <n v="8"/>
    <n v="5"/>
    <n v="24"/>
    <n v="120"/>
    <n v="192"/>
  </r>
  <r>
    <n v="295"/>
    <x v="6"/>
    <s v="LAB. DE COMPUTO DE LIC. EN ADMINISTRACION B7"/>
    <m/>
    <s v="PIZARRON ELECTRICO"/>
    <m/>
    <x v="4"/>
    <n v="500"/>
    <n v="1"/>
    <n v="4"/>
    <n v="24"/>
    <n v="96"/>
    <n v="48"/>
  </r>
  <r>
    <n v="296"/>
    <x v="6"/>
    <s v="LAB. DE COMPUTO DE LIC. EN ADMINISTRACION B7"/>
    <m/>
    <s v="REGULADOR DE ENERGIA ELECTRICA MARCA MICROVOLT, 750 W, COLOR GRIS, SERIE E11D12674"/>
    <s v="MODELO DN-21-102"/>
    <x v="2"/>
    <n v="750"/>
    <n v="1"/>
    <n v="8"/>
    <n v="24"/>
    <n v="192"/>
    <n v="144"/>
  </r>
  <r>
    <n v="297"/>
    <x v="6"/>
    <s v="LAB. DE COMPUTO DE LIC. EN ADMINISTRACION B7"/>
    <m/>
    <s v="BOCINAS MARCA GENIUS, COLOR NEGRO"/>
    <s v="MODELO SW-21355"/>
    <x v="1"/>
    <n v="30"/>
    <n v="2"/>
    <n v="2"/>
    <n v="24"/>
    <n v="48"/>
    <n v="2.88"/>
  </r>
  <r>
    <n v="298"/>
    <x v="6"/>
    <s v="LAB. DE COMPUTO DE LIC. EN ADMINISTRACION B7"/>
    <m/>
    <s v="4 CAMARAS MARCA STEREN, COLOR NEGRO"/>
    <m/>
    <x v="4"/>
    <n v="8"/>
    <n v="4"/>
    <n v="24"/>
    <n v="24"/>
    <n v="576"/>
    <n v="18.431999999999999"/>
  </r>
  <r>
    <n v="299"/>
    <x v="6"/>
    <s v="LAB. DE COMPUTO DE LIC. EN ADMINISTRACION B7"/>
    <m/>
    <s v="AIRE ACONDICIONADO MIRAGE, COLOR BLANCO, 24000 BTU, SERIE EXF261F7041900756"/>
    <s v="MODELO EXF261F"/>
    <x v="3"/>
    <n v="2000"/>
    <n v="1"/>
    <n v="10"/>
    <n v="24"/>
    <n v="240"/>
    <n v="480"/>
  </r>
  <r>
    <n v="300"/>
    <x v="6"/>
    <s v="LAB. DE COMPUTO DE LIC. EN ADMINISTRACION B7"/>
    <m/>
    <s v="PROYECTOR BENQ, COLOR BLANCO"/>
    <m/>
    <x v="4"/>
    <n v="400"/>
    <n v="1"/>
    <n v="4"/>
    <n v="24"/>
    <n v="96"/>
    <n v="38.4"/>
  </r>
  <r>
    <n v="301"/>
    <x v="6"/>
    <s v="BAÑOS DE MUJERES"/>
    <m/>
    <s v="SWITCH PARA FOCOS LED "/>
    <m/>
    <x v="2"/>
    <n v="25"/>
    <n v="1"/>
    <n v="8"/>
    <n v="24"/>
    <n v="192"/>
    <n v="4.8"/>
  </r>
  <r>
    <n v="302"/>
    <x v="6"/>
    <s v="BAÑOS DE HOMBRES"/>
    <m/>
    <s v="SWITCH PARA FOCOS LED "/>
    <m/>
    <x v="2"/>
    <n v="25"/>
    <n v="1"/>
    <n v="8"/>
    <n v="24"/>
    <n v="192"/>
    <n v="4.8"/>
  </r>
  <r>
    <n v="303"/>
    <x v="6"/>
    <s v="BAÑOS DE HOMBRES"/>
    <m/>
    <s v="SWITCH DE CORRIENTE CON APAGADOR DE FOCO"/>
    <m/>
    <x v="2"/>
    <n v="180"/>
    <n v="1"/>
    <n v="5"/>
    <n v="24"/>
    <n v="120"/>
    <n v="21.6"/>
  </r>
  <r>
    <n v="304"/>
    <x v="6"/>
    <s v="PASILLOS DEL EDIFICIO &quot;B&quot; PLANTA BAJA"/>
    <m/>
    <s v="ALARMA "/>
    <m/>
    <x v="4"/>
    <n v="5"/>
    <n v="1"/>
    <n v="1"/>
    <n v="5"/>
    <n v="5"/>
    <n v="2.5000000000000001E-2"/>
  </r>
  <r>
    <n v="305"/>
    <x v="6"/>
    <s v="PASILLOS DEL EDIFICIO &quot;B&quot; PLANTA BAJA"/>
    <m/>
    <s v="LUMINARIA LINEAL (LAMPARAS LED)"/>
    <m/>
    <x v="2"/>
    <n v="200"/>
    <n v="6"/>
    <n v="5"/>
    <n v="24"/>
    <n v="120"/>
    <n v="144"/>
  </r>
  <r>
    <n v="306"/>
    <x v="6"/>
    <s v="PASILLOS DEL EDIFICIO &quot;B&quot; PLANTA ALTA"/>
    <m/>
    <s v="LUMINARIA LINEAL (LAMPARAS LED)"/>
    <m/>
    <x v="2"/>
    <n v="200"/>
    <n v="6"/>
    <n v="5"/>
    <n v="24"/>
    <n v="120"/>
    <n v="144"/>
  </r>
  <r>
    <n v="307"/>
    <x v="7"/>
    <s v="SALON D1"/>
    <m/>
    <s v="4 SWITCH PARA VENTILADORES"/>
    <m/>
    <x v="3"/>
    <n v="240"/>
    <n v="4"/>
    <n v="5"/>
    <n v="24"/>
    <n v="120"/>
    <n v="115.2"/>
  </r>
  <r>
    <n v="308"/>
    <x v="7"/>
    <s v="SALON D1"/>
    <m/>
    <s v="SWITCH PARA LAMPARAS LED (LUMINARIA, DIVIDIDO EN DOS LINEAS)"/>
    <m/>
    <x v="2"/>
    <n v="200"/>
    <n v="8"/>
    <n v="5"/>
    <n v="24"/>
    <n v="120"/>
    <n v="192"/>
  </r>
  <r>
    <n v="309"/>
    <x v="7"/>
    <s v="SALON D1"/>
    <m/>
    <s v="PIZARRON ELECTRICO MARCA MATTWEIB"/>
    <m/>
    <x v="4"/>
    <n v="500"/>
    <n v="1"/>
    <n v="4"/>
    <n v="24"/>
    <n v="96"/>
    <n v="48"/>
  </r>
  <r>
    <n v="310"/>
    <x v="7"/>
    <s v="SALON D1"/>
    <m/>
    <s v="2 SWITCH PARA CORRIENTES (ENCHUFES)"/>
    <m/>
    <x v="2"/>
    <n v="180"/>
    <n v="2"/>
    <n v="5"/>
    <n v="24"/>
    <n v="120"/>
    <n v="43.2"/>
  </r>
  <r>
    <n v="311"/>
    <x v="7"/>
    <s v="SALON D1"/>
    <m/>
    <s v="PROYECTOR MARCA BOXLIFE, COLOR BLANCO"/>
    <m/>
    <x v="4"/>
    <n v="400"/>
    <n v="1"/>
    <n v="4"/>
    <n v="24"/>
    <n v="96"/>
    <n v="38.4"/>
  </r>
  <r>
    <n v="312"/>
    <x v="7"/>
    <s v="SALON D1"/>
    <m/>
    <s v="AIRE ACONDICIONADO MARCA YORK, COLOR BLANCO, 18000 BTU, SERIE 020401452190300205"/>
    <s v="MODELO YHFE18XJMAXA-RX"/>
    <x v="3"/>
    <n v="1800"/>
    <n v="1"/>
    <n v="10"/>
    <n v="24"/>
    <n v="240"/>
    <n v="432"/>
  </r>
  <r>
    <n v="313"/>
    <x v="7"/>
    <s v="SALON D2"/>
    <m/>
    <s v="PIZARRON ELECTRICO MARCA MATTWEIB"/>
    <m/>
    <x v="4"/>
    <n v="500"/>
    <n v="1"/>
    <n v="4"/>
    <n v="24"/>
    <n v="96"/>
    <n v="48"/>
  </r>
  <r>
    <n v="314"/>
    <x v="7"/>
    <s v="SALON D2"/>
    <m/>
    <s v="3 SWITHC PARA CORRIENTES (ENCHUFES)"/>
    <m/>
    <x v="2"/>
    <n v="180"/>
    <n v="3"/>
    <n v="5"/>
    <n v="24"/>
    <n v="120"/>
    <n v="64.8"/>
  </r>
  <r>
    <n v="315"/>
    <x v="7"/>
    <s v="SALON D2"/>
    <m/>
    <s v="AIRE ACONDICIONADO MIRAGE, COLOR BLANCO, 18000 BTU, SERIE EJF181T7041900194"/>
    <s v="MODELO EJF181T"/>
    <x v="3"/>
    <n v="1800"/>
    <n v="1"/>
    <n v="10"/>
    <n v="24"/>
    <n v="240"/>
    <n v="432"/>
  </r>
  <r>
    <n v="316"/>
    <x v="7"/>
    <s v="SALON D2"/>
    <m/>
    <s v="AIRE ACONDICIONADO LG BLANCO 17000"/>
    <m/>
    <x v="3"/>
    <n v="1800"/>
    <n v="1"/>
    <n v="8"/>
    <n v="24"/>
    <n v="192"/>
    <n v="345.6"/>
  </r>
  <r>
    <n v="317"/>
    <x v="7"/>
    <s v="SALON D2"/>
    <m/>
    <s v="SWITCH PARA LAMPARAS LED (LUMINARIA, DIVIDIDO EN DOS LINEAS)"/>
    <m/>
    <x v="2"/>
    <n v="200"/>
    <n v="8"/>
    <n v="5"/>
    <n v="24"/>
    <n v="120"/>
    <n v="192"/>
  </r>
  <r>
    <n v="318"/>
    <x v="7"/>
    <s v="SALON D3"/>
    <m/>
    <s v="PIZARRON ELECTRICO MARCA BOXLIFE"/>
    <m/>
    <x v="4"/>
    <n v="500"/>
    <n v="1"/>
    <n v="4"/>
    <n v="24"/>
    <n v="96"/>
    <n v="48"/>
  </r>
  <r>
    <n v="319"/>
    <x v="7"/>
    <s v="SALON D3"/>
    <m/>
    <s v="SWITCH PARA LAMPARAS LED (LUMINARIA, DIVIDIDO EN DOS LINEAS)"/>
    <m/>
    <x v="2"/>
    <n v="200"/>
    <n v="8"/>
    <n v="5"/>
    <n v="24"/>
    <n v="120"/>
    <n v="192"/>
  </r>
  <r>
    <n v="320"/>
    <x v="7"/>
    <s v="SALON D3"/>
    <m/>
    <s v="3 SWITCH PARA CORRIENTES (ENCHUFES)"/>
    <m/>
    <x v="2"/>
    <n v="180"/>
    <n v="3"/>
    <n v="5"/>
    <n v="24"/>
    <n v="120"/>
    <n v="64.8"/>
  </r>
  <r>
    <n v="321"/>
    <x v="7"/>
    <s v="SALON D3"/>
    <m/>
    <s v="AIRE ACONDICIONADO MIRAHE NEX, COLOR BLANCO, 24000 BTU"/>
    <m/>
    <x v="3"/>
    <n v="2000"/>
    <n v="1"/>
    <n v="10"/>
    <n v="24"/>
    <n v="240"/>
    <n v="480"/>
  </r>
  <r>
    <n v="322"/>
    <x v="7"/>
    <s v="SALON D3"/>
    <m/>
    <s v="AIRE ACONDICIONADO MIRAHE NEX, COLOR BLANCO, 24000 BTU"/>
    <m/>
    <x v="3"/>
    <n v="2000"/>
    <n v="1"/>
    <n v="8"/>
    <n v="24"/>
    <n v="192"/>
    <n v="384"/>
  </r>
  <r>
    <n v="323"/>
    <x v="7"/>
    <s v="SALON D4"/>
    <m/>
    <s v="AIRE ACONDICIONADO MIRAGE XLIFE, COLOR BLANCO, 24000 BTU"/>
    <m/>
    <x v="3"/>
    <n v="2000"/>
    <n v="1"/>
    <n v="10"/>
    <n v="24"/>
    <n v="240"/>
    <n v="480"/>
  </r>
  <r>
    <n v="324"/>
    <x v="7"/>
    <s v="SALON D4"/>
    <m/>
    <s v="AIRE ACONDICIONADO LG COLOR BLANCO 17000 BTU"/>
    <m/>
    <x v="3"/>
    <n v="1800"/>
    <n v="1"/>
    <n v="8"/>
    <n v="24"/>
    <n v="192"/>
    <n v="345.6"/>
  </r>
  <r>
    <n v="325"/>
    <x v="7"/>
    <s v="SALON D4"/>
    <m/>
    <s v="2 SWITCH PARA CORRIENTES (ENCHUFES)"/>
    <m/>
    <x v="2"/>
    <n v="180"/>
    <n v="2"/>
    <n v="5"/>
    <n v="24"/>
    <n v="120"/>
    <n v="43.2"/>
  </r>
  <r>
    <n v="326"/>
    <x v="7"/>
    <s v="SALON D4"/>
    <m/>
    <s v="PIZARRON ELECTRICO MARCA BOXLIFE"/>
    <m/>
    <x v="4"/>
    <n v="500"/>
    <n v="1"/>
    <n v="4"/>
    <n v="24"/>
    <n v="96"/>
    <n v="48"/>
  </r>
  <r>
    <n v="327"/>
    <x v="7"/>
    <s v="SALON D4"/>
    <m/>
    <s v="SWITCH PARA LAMPARAS LED (LUMINARIA, DIVIDIDO EN DOS LINEAS)"/>
    <m/>
    <x v="2"/>
    <n v="200"/>
    <n v="8"/>
    <n v="5"/>
    <n v="24"/>
    <n v="120"/>
    <n v="192"/>
  </r>
  <r>
    <n v="328"/>
    <x v="7"/>
    <s v="PASILLOS AULAS D"/>
    <m/>
    <s v="LAMPARAS LED (LUMINARIA)"/>
    <m/>
    <x v="2"/>
    <n v="200"/>
    <n v="8"/>
    <n v="5"/>
    <n v="24"/>
    <n v="120"/>
    <n v="192"/>
  </r>
  <r>
    <n v="329"/>
    <x v="8"/>
    <s v="SALON E1"/>
    <m/>
    <s v="AIRE ACONDICIONADO MARCA MIRAGE, COLOR BLANCO, DE 18000 BTU, SERIE L-2019-T-0319-ID-03-0002"/>
    <s v="MODELO EMPRC182-T2"/>
    <x v="3"/>
    <n v="1800"/>
    <n v="1"/>
    <n v="12"/>
    <n v="24"/>
    <n v="288"/>
    <n v="518.4"/>
  </r>
  <r>
    <n v="330"/>
    <x v="8"/>
    <s v="SALON E1"/>
    <m/>
    <s v="AIRE ACONDICIONADO MARCA MIRAGE, DE 18000 BTU, SERIE L-2019-T-0319-ID-03-0044"/>
    <s v="MODELO EMPRC182-T2"/>
    <x v="3"/>
    <n v="1800"/>
    <n v="1"/>
    <n v="12"/>
    <n v="24"/>
    <n v="288"/>
    <n v="518.4"/>
  </r>
  <r>
    <n v="331"/>
    <x v="8"/>
    <s v="SALON E1"/>
    <m/>
    <s v="PIZARRON ELECTRICO MARCA MATTWEIB"/>
    <m/>
    <x v="4"/>
    <n v="500"/>
    <n v="1"/>
    <n v="5"/>
    <n v="24"/>
    <n v="120"/>
    <n v="60"/>
  </r>
  <r>
    <n v="332"/>
    <x v="8"/>
    <s v="SALON E1"/>
    <m/>
    <s v="PROYECTOR MARCA BOXLIGTH, COLOR BLANCO"/>
    <m/>
    <x v="4"/>
    <n v="400"/>
    <n v="1"/>
    <n v="5"/>
    <n v="24"/>
    <n v="120"/>
    <n v="48"/>
  </r>
  <r>
    <n v="333"/>
    <x v="8"/>
    <s v="SALON E1"/>
    <m/>
    <s v="4 VENTILADORES "/>
    <m/>
    <x v="3"/>
    <n v="240"/>
    <n v="4"/>
    <n v="6"/>
    <n v="24"/>
    <n v="144"/>
    <n v="138.24"/>
  </r>
  <r>
    <n v="334"/>
    <x v="8"/>
    <s v="SALON E1"/>
    <m/>
    <s v="6 CONTACTOS"/>
    <m/>
    <x v="2"/>
    <n v="180"/>
    <n v="6"/>
    <n v="7"/>
    <n v="24"/>
    <n v="168"/>
    <n v="181.44"/>
  </r>
  <r>
    <n v="335"/>
    <x v="8"/>
    <s v="SALON E1"/>
    <m/>
    <s v="4 FOCOS"/>
    <m/>
    <x v="2"/>
    <n v="75"/>
    <n v="4"/>
    <n v="7"/>
    <n v="24"/>
    <n v="168"/>
    <n v="50.4"/>
  </r>
  <r>
    <n v="336"/>
    <x v="8"/>
    <s v="SALON E2"/>
    <m/>
    <s v="PIZARRON ELECTRICO MARCA 3M"/>
    <m/>
    <x v="4"/>
    <n v="500"/>
    <n v="1"/>
    <n v="5"/>
    <n v="24"/>
    <n v="120"/>
    <n v="60"/>
  </r>
  <r>
    <n v="337"/>
    <x v="8"/>
    <s v="SALON E2"/>
    <m/>
    <s v="6 CONTACTOS"/>
    <m/>
    <x v="2"/>
    <n v="180"/>
    <n v="6"/>
    <n v="7"/>
    <n v="24"/>
    <n v="168"/>
    <n v="181.44"/>
  </r>
  <r>
    <n v="338"/>
    <x v="8"/>
    <s v="SALON E2"/>
    <m/>
    <s v="3 FOCOS DE LUZ BLANCA"/>
    <m/>
    <x v="2"/>
    <n v="75"/>
    <n v="3"/>
    <n v="7"/>
    <n v="24"/>
    <n v="168"/>
    <n v="37.799999999999997"/>
  </r>
  <r>
    <n v="339"/>
    <x v="8"/>
    <s v="SALON E2"/>
    <m/>
    <s v="AIRE ACONDICIONADO MARCA VEC, COLOR BLANCO, DE 24000 BTU, SERIE VEC-242205H16P09460"/>
    <s v="MODELO VEC-24220CH"/>
    <x v="3"/>
    <n v="2000"/>
    <n v="1"/>
    <n v="12"/>
    <n v="24"/>
    <n v="288"/>
    <n v="576"/>
  </r>
  <r>
    <n v="340"/>
    <x v="8"/>
    <s v="SALON E2"/>
    <m/>
    <s v="AIRE ACONDICIONADO MARCA VEC, COLOR BLANCO, DE 24000 BTU"/>
    <s v="MODELO VEC-2422O0CH"/>
    <x v="3"/>
    <n v="2000"/>
    <n v="1"/>
    <n v="12"/>
    <n v="24"/>
    <n v="288"/>
    <n v="576"/>
  </r>
  <r>
    <n v="341"/>
    <x v="8"/>
    <s v="SALON E3"/>
    <m/>
    <s v="AIRE ACONDICIONADO MARCA ZMARTECH, COLOR BLANCO, DE 24000 BTU"/>
    <m/>
    <x v="3"/>
    <n v="2000"/>
    <n v="1"/>
    <n v="12"/>
    <n v="22"/>
    <n v="264"/>
    <n v="528"/>
  </r>
  <r>
    <n v="342"/>
    <x v="8"/>
    <s v="SALON E3"/>
    <m/>
    <s v="PIZARRON ELECTRICO MARCA BOXLIGTH"/>
    <m/>
    <x v="4"/>
    <n v="500"/>
    <n v="1"/>
    <n v="7"/>
    <n v="22"/>
    <n v="154"/>
    <n v="77"/>
  </r>
  <r>
    <n v="343"/>
    <x v="8"/>
    <s v="SALON E3"/>
    <m/>
    <s v="4 CONTACTOS"/>
    <m/>
    <x v="2"/>
    <n v="180"/>
    <n v="4"/>
    <n v="7"/>
    <n v="22"/>
    <n v="154"/>
    <n v="110.88"/>
  </r>
  <r>
    <n v="344"/>
    <x v="8"/>
    <s v="SALON E3"/>
    <m/>
    <s v="2 VENTILADORES"/>
    <m/>
    <x v="3"/>
    <n v="240"/>
    <n v="2"/>
    <n v="6"/>
    <n v="22"/>
    <n v="132"/>
    <n v="63.36"/>
  </r>
  <r>
    <n v="345"/>
    <x v="8"/>
    <s v="SALON E3"/>
    <m/>
    <s v="2 FOCOS DE LUZ BLANCA"/>
    <m/>
    <x v="2"/>
    <n v="75"/>
    <n v="2"/>
    <n v="7"/>
    <n v="22"/>
    <n v="154"/>
    <n v="23.1"/>
  </r>
  <r>
    <n v="346"/>
    <x v="8"/>
    <s v="SALON E4"/>
    <m/>
    <s v="AIRE ACONDICIONADO MARCA ZMARTECH, COLOR BLANCO, DE 24000 BTU, SERIE G30110973973486909110012"/>
    <s v="MODELO AC242ZTXS/410"/>
    <x v="3"/>
    <n v="2000"/>
    <n v="1"/>
    <n v="10"/>
    <n v="22"/>
    <n v="220"/>
    <n v="440"/>
  </r>
  <r>
    <n v="347"/>
    <x v="8"/>
    <s v="SALON E4"/>
    <m/>
    <s v="4 CONTACTOS"/>
    <m/>
    <x v="2"/>
    <n v="180"/>
    <n v="4"/>
    <n v="6"/>
    <n v="22"/>
    <n v="132"/>
    <n v="95.04"/>
  </r>
  <r>
    <n v="348"/>
    <x v="8"/>
    <s v="SALON E4"/>
    <m/>
    <s v="PIZARRON ELECTRICO MARCA MATTWEIB"/>
    <m/>
    <x v="4"/>
    <n v="50"/>
    <n v="1"/>
    <n v="6"/>
    <n v="22"/>
    <n v="132"/>
    <n v="6.6"/>
  </r>
  <r>
    <n v="349"/>
    <x v="8"/>
    <s v="SALON E4"/>
    <m/>
    <s v="4 VENTILADORES "/>
    <m/>
    <x v="3"/>
    <n v="240"/>
    <n v="4"/>
    <n v="6"/>
    <n v="22"/>
    <n v="132"/>
    <n v="126.72"/>
  </r>
  <r>
    <n v="350"/>
    <x v="8"/>
    <s v="SALON E4"/>
    <m/>
    <s v="4 FOCOS DE LUZ BLANCA"/>
    <m/>
    <x v="2"/>
    <n v="75"/>
    <n v="4"/>
    <n v="7"/>
    <n v="22"/>
    <n v="154"/>
    <n v="46.2"/>
  </r>
  <r>
    <n v="351"/>
    <x v="8"/>
    <s v="SALON E4"/>
    <m/>
    <s v="PROYECTOR MARCA BOXLIGTH, COLOR BLANCA"/>
    <m/>
    <x v="4"/>
    <n v="400"/>
    <n v="1"/>
    <n v="6"/>
    <n v="22"/>
    <n v="132"/>
    <n v="52.8"/>
  </r>
  <r>
    <n v="352"/>
    <x v="8"/>
    <s v="SALON E5"/>
    <m/>
    <s v="AIRE ACONDICIONADO MARCA ZMARTECH, COLOR BLANCO, DE 24000 BTU, SERIE G30110973973564909180036"/>
    <s v="MODELO AC242ZTXS/410"/>
    <x v="3"/>
    <n v="2000"/>
    <n v="1"/>
    <n v="10"/>
    <n v="22"/>
    <n v="220"/>
    <n v="440"/>
  </r>
  <r>
    <n v="353"/>
    <x v="8"/>
    <s v="SALON E5"/>
    <m/>
    <s v="10 C0NTACT0S"/>
    <m/>
    <x v="2"/>
    <n v="1800"/>
    <n v="10"/>
    <n v="6"/>
    <n v="22"/>
    <n v="132"/>
    <n v="2376"/>
  </r>
  <r>
    <n v="354"/>
    <x v="8"/>
    <s v="SALON E5"/>
    <m/>
    <s v="2 FOCOS DE LUZ BLANCA"/>
    <m/>
    <x v="2"/>
    <n v="75"/>
    <n v="2"/>
    <n v="6"/>
    <n v="22"/>
    <n v="132"/>
    <n v="19.8"/>
  </r>
  <r>
    <n v="355"/>
    <x v="8"/>
    <s v="SALON E5"/>
    <m/>
    <s v="LAMPARAS LED"/>
    <m/>
    <x v="2"/>
    <n v="200"/>
    <n v="1"/>
    <n v="6"/>
    <n v="22"/>
    <n v="132"/>
    <n v="26.4"/>
  </r>
  <r>
    <n v="356"/>
    <x v="8"/>
    <s v="LABORATORIO DE ELECTRONICA"/>
    <s v="JORGE ADAN LUCHO CHIGO"/>
    <s v="AIRE ACONDICIONADO MARCA MIRAGE, COLOR BLANCO, DE 24000 BTU, SERIE CLF261H44022301287"/>
    <s v="MODELO CLF261H"/>
    <x v="3"/>
    <n v="2000"/>
    <n v="1"/>
    <n v="8"/>
    <n v="22"/>
    <n v="176"/>
    <n v="352"/>
  </r>
  <r>
    <n v="357"/>
    <x v="8"/>
    <s v="LABORATORIO DE ELECTRONICA"/>
    <s v="JORGE ADAN LUCHO CHIGO"/>
    <s v="AIRE ACONDICIONADO MARCA MIRAGE, COLOR BLANCO, DE 24000 BTU, SERIE CLF261H22122201903"/>
    <s v="MODELO CLF261H"/>
    <x v="3"/>
    <n v="2000"/>
    <n v="1"/>
    <n v="8"/>
    <n v="22"/>
    <n v="176"/>
    <n v="352"/>
  </r>
  <r>
    <n v="358"/>
    <x v="8"/>
    <s v="LABORATORIO DE ELECTRONICA"/>
    <s v="JORGE ADAN LUCHO CHIGO"/>
    <s v="4 FOCOS DE LUZ BLANCA"/>
    <m/>
    <x v="2"/>
    <n v="75"/>
    <n v="4"/>
    <n v="6"/>
    <n v="22"/>
    <n v="132"/>
    <n v="39.6"/>
  </r>
  <r>
    <n v="359"/>
    <x v="8"/>
    <s v="LABORATORIO DE ELECTRONICA"/>
    <s v="JORGE ADAN LUCHO CHIGO"/>
    <s v="54 CONTACTOS"/>
    <m/>
    <x v="2"/>
    <n v="180"/>
    <n v="54"/>
    <n v="6"/>
    <n v="22"/>
    <n v="132"/>
    <n v="1283.04"/>
  </r>
  <r>
    <n v="360"/>
    <x v="8"/>
    <s v="LABORATORIO DE ELECTRONICA"/>
    <s v="JORGE ADAN LUCHO CHIGO"/>
    <s v="PROYECTOR MARCA BOXLIGTH, COLOR BLANCO"/>
    <m/>
    <x v="4"/>
    <n v="400"/>
    <n v="1"/>
    <n v="6"/>
    <n v="22"/>
    <n v="132"/>
    <n v="52.8"/>
  </r>
  <r>
    <n v="361"/>
    <x v="8"/>
    <s v="LABORATORIO DE ELECTRONICA"/>
    <s v="JORGE ADAN LUCHO CHIGO"/>
    <s v="REGULADOR DE ENERGIA ELECTRICA MARCA SOLABASIC, COLOR BLANCO, DE 750 W, SERIE E09L1156"/>
    <s v="MODELO DN--21-102"/>
    <x v="2"/>
    <n v="750"/>
    <n v="1"/>
    <n v="7"/>
    <n v="22"/>
    <n v="154"/>
    <n v="115.5"/>
  </r>
  <r>
    <n v="362"/>
    <x v="8"/>
    <s v="LABORATORIO DE ELECTRONICA"/>
    <s v="JORGE ADAN LUCHO CHIGO"/>
    <s v="REGULADOR DE ENERGIA ELECTRICA MARCA SOLABASIC, COLOR BLANCO, DE 750 W, SERIE E09L1156"/>
    <s v="MODELO DN--21-102"/>
    <x v="2"/>
    <n v="750"/>
    <n v="1"/>
    <n v="7"/>
    <n v="22"/>
    <n v="154"/>
    <n v="115.5"/>
  </r>
  <r>
    <n v="363"/>
    <x v="8"/>
    <s v="LABORATORIO DE ELECTRONICA"/>
    <s v="JORGE ADAN LUCHO CHIGO"/>
    <s v="REGULADOR DE ENERGIA ELECTRICA MARCA SOLABASIC, COLOR BLANCO, DE 750 W, SERIE E09L1156"/>
    <s v="MODELO DN--21-102"/>
    <x v="2"/>
    <n v="750"/>
    <n v="1"/>
    <n v="7"/>
    <n v="22"/>
    <n v="154"/>
    <n v="115.5"/>
  </r>
  <r>
    <n v="364"/>
    <x v="8"/>
    <s v="LABORATORIO DE ELECTRONICA"/>
    <s v="JORGE ADAN LUCHO CHIGO"/>
    <s v="4 TABLEROS DE MODULOS DE ELECTRONICA VENETA"/>
    <m/>
    <x v="4"/>
    <n v="1200"/>
    <n v="4"/>
    <n v="5"/>
    <n v="22"/>
    <n v="110"/>
    <n v="528"/>
  </r>
  <r>
    <n v="365"/>
    <x v="8"/>
    <s v="LABORATORIO DE ELECTRONICA"/>
    <s v="JORGE ADAN LUCHO CHIGO"/>
    <s v="PIZARRON ELECTRICO MARCA MATTWEIB"/>
    <m/>
    <x v="4"/>
    <n v="500"/>
    <n v="1"/>
    <n v="6"/>
    <n v="22"/>
    <n v="132"/>
    <n v="66"/>
  </r>
  <r>
    <n v="366"/>
    <x v="8"/>
    <s v="LABORATORIO DE TERMICA"/>
    <s v="CARLOS COBAXIN ZUÑIGA"/>
    <s v="AIRE ACONDICIONADO MARCA MIRAGE, COLOR BLANCO, DE 24000 BTU, SERIE CLF261H244122201906"/>
    <s v="MODELO CLF 261H"/>
    <x v="3"/>
    <n v="2000"/>
    <n v="1"/>
    <n v="8"/>
    <n v="22"/>
    <n v="176"/>
    <n v="352"/>
  </r>
  <r>
    <n v="367"/>
    <x v="8"/>
    <s v="LABORATORIO DE TERMICA"/>
    <s v="CARLOS COBAXIN ZUÑIGA"/>
    <s v="AIRE ACONDICIONADO MARCA MIRAGE, COLOR BLANCO, DE 24000 BTU, SERIE CLF261H44122202042"/>
    <s v="MODELO CLF261H"/>
    <x v="3"/>
    <n v="2000"/>
    <n v="1"/>
    <n v="8"/>
    <n v="22"/>
    <n v="176"/>
    <n v="352"/>
  </r>
  <r>
    <n v="368"/>
    <x v="8"/>
    <s v="LABORATORIO DE TERMICA"/>
    <s v="CARLOS COBAXIN ZUÑIGA"/>
    <s v="40 C0NTACTOS"/>
    <m/>
    <x v="2"/>
    <n v="180"/>
    <n v="40"/>
    <n v="6"/>
    <n v="22"/>
    <n v="132"/>
    <n v="950.4"/>
  </r>
  <r>
    <n v="369"/>
    <x v="8"/>
    <s v="LABORATORIO DE TERMICA"/>
    <s v="CARLOS COBAXIN ZUÑIGA"/>
    <s v="6 LAMPARAS"/>
    <m/>
    <x v="2"/>
    <n v="50"/>
    <n v="6"/>
    <n v="6"/>
    <n v="22"/>
    <n v="132"/>
    <n v="39.6"/>
  </r>
  <r>
    <n v="370"/>
    <x v="8"/>
    <s v="LABORATORIO DE TERMICA"/>
    <s v="CARLOS COBAXIN ZUÑIGA"/>
    <s v="2 FOCOS DE LUZ BLANCA"/>
    <m/>
    <x v="2"/>
    <n v="75"/>
    <n v="2"/>
    <n v="6"/>
    <n v="22"/>
    <n v="132"/>
    <n v="19.8"/>
  </r>
  <r>
    <n v="371"/>
    <x v="8"/>
    <s v="LABORATORIO DE TERMICA"/>
    <s v="CARLOS COBAXIN ZUÑIGA"/>
    <s v="2 LAMPARAS LED"/>
    <m/>
    <x v="2"/>
    <n v="200"/>
    <n v="2"/>
    <n v="6"/>
    <n v="22"/>
    <n v="132"/>
    <n v="52.8"/>
  </r>
  <r>
    <n v="372"/>
    <x v="8"/>
    <s v="LABORATORIO DE TERMICA"/>
    <s v="CARLOS COBAXIN ZUÑIGA"/>
    <s v="CONTROL DE ASISTENCIA"/>
    <m/>
    <x v="4"/>
    <n v="153"/>
    <n v="1"/>
    <n v="12"/>
    <n v="22"/>
    <n v="264"/>
    <n v="40.392000000000003"/>
  </r>
  <r>
    <n v="373"/>
    <x v="8"/>
    <s v="LABORATORIO DE TERMICA"/>
    <s v="CARLOS COBAXIN ZUÑIGA"/>
    <s v="REGULADOR DE ENERGIA ELECTRICA"/>
    <m/>
    <x v="2"/>
    <n v="750"/>
    <n v="1"/>
    <n v="7"/>
    <n v="22"/>
    <n v="154"/>
    <n v="115.5"/>
  </r>
  <r>
    <n v="374"/>
    <x v="8"/>
    <s v="LABORATORIO DE FISICA Y MECANICA DE MATERIALES"/>
    <s v="HECTOR MIGUEL AMADOR CHAGALA"/>
    <s v="AIRE ACONDICIONADO MIRAGE LIFE 12000 BTU"/>
    <m/>
    <x v="3"/>
    <n v="1000"/>
    <n v="1"/>
    <n v="8"/>
    <n v="22"/>
    <n v="176"/>
    <n v="176"/>
  </r>
  <r>
    <n v="375"/>
    <x v="8"/>
    <s v="LABORATORIO DE FISICA Y MECANICA DE MATERIALES"/>
    <s v="HECTOR MIGUEL AMADOR CHAGALA"/>
    <s v="AIRE ACONDICIONADO MIRAGE NEX, COLOR BLANCO, 17000 BTU"/>
    <m/>
    <x v="3"/>
    <n v="1600"/>
    <n v="1"/>
    <n v="8"/>
    <n v="22"/>
    <n v="176"/>
    <n v="281.60000000000002"/>
  </r>
  <r>
    <n v="376"/>
    <x v="8"/>
    <s v="LABORATORIO DE FISICA Y MECANICA DE MATERIALES"/>
    <s v="HECTOR MIGUEL AMADOR CHAGALA"/>
    <s v="3 FOCOS DE LUZ BLANCA"/>
    <m/>
    <x v="2"/>
    <n v="75"/>
    <n v="2"/>
    <n v="6"/>
    <n v="22"/>
    <n v="132"/>
    <n v="19.8"/>
  </r>
  <r>
    <n v="377"/>
    <x v="8"/>
    <s v="LABORATORIO DE FISICA Y MECANICA DE MATERIALES"/>
    <s v="HECTOR MIGUEL AMADOR CHAGALA"/>
    <s v="PIZARRON ELECTRICO MARCA MATTWEIB"/>
    <m/>
    <x v="2"/>
    <n v="500"/>
    <n v="1"/>
    <n v="6"/>
    <n v="22"/>
    <n v="132"/>
    <n v="66"/>
  </r>
  <r>
    <n v="378"/>
    <x v="8"/>
    <s v="LABORATORIO DE FISICA Y MECANICA DE MATERIALES"/>
    <s v="HECTOR MIGUEL AMADOR CHAGALA"/>
    <s v="26 CONTACTOS"/>
    <m/>
    <x v="2"/>
    <n v="180"/>
    <n v="26"/>
    <n v="6"/>
    <n v="22"/>
    <n v="132"/>
    <n v="617.76"/>
  </r>
  <r>
    <n v="379"/>
    <x v="8"/>
    <s v="LABORATORIO DE ELECTRICA"/>
    <s v="FRANCISCO JAVIER TORRES PEREZ"/>
    <s v="AIRE ACONDICIONADO MIRAGE NEX 24000 "/>
    <m/>
    <x v="3"/>
    <n v="2000"/>
    <n v="2"/>
    <n v="8"/>
    <n v="22"/>
    <n v="176"/>
    <n v="704"/>
  </r>
  <r>
    <n v="380"/>
    <x v="8"/>
    <s v="LABORATORIO DE ELECTRICA"/>
    <s v="FRANCISCO JAVIER TORRES PEREZ"/>
    <s v="6 FOCOS DE LUZ BLANCA"/>
    <m/>
    <x v="2"/>
    <n v="75"/>
    <n v="6"/>
    <n v="6"/>
    <n v="22"/>
    <n v="132"/>
    <n v="59.4"/>
  </r>
  <r>
    <n v="381"/>
    <x v="8"/>
    <s v="LABORATORIO DE ELECTRICA"/>
    <s v="FRANCISCO JAVIER TORRES PEREZ"/>
    <s v="PROYECTOR MARCA BOXLIGTH"/>
    <m/>
    <x v="4"/>
    <n v="400"/>
    <n v="1"/>
    <n v="7"/>
    <n v="22"/>
    <n v="154"/>
    <n v="61.6"/>
  </r>
  <r>
    <n v="382"/>
    <x v="8"/>
    <s v="LABORATORIO DE ELECTRICA"/>
    <s v="FRANCISCO JAVIER TORRES PEREZ"/>
    <s v="20 CONTACTOS"/>
    <m/>
    <x v="2"/>
    <n v="180"/>
    <n v="20"/>
    <n v="6"/>
    <n v="22"/>
    <n v="132"/>
    <n v="475.2"/>
  </r>
  <r>
    <n v="383"/>
    <x v="8"/>
    <s v="LABORATORIO DE ELECTRICA"/>
    <s v="FRANCISCO JAVIER TORRES PEREZ"/>
    <s v="5 TABLEROS DE PARO Y ARRANQUES DE MOTOR"/>
    <m/>
    <x v="4"/>
    <n v="150"/>
    <n v="5"/>
    <n v="5"/>
    <n v="22"/>
    <n v="110"/>
    <n v="82.5"/>
  </r>
  <r>
    <n v="384"/>
    <x v="8"/>
    <s v="LABORATORIO DE ELECTRICA"/>
    <s v="FRANCISCO JAVIER TORRES PEREZ"/>
    <s v="PIZARRON ELECTRICO MARCA MATTWEIB"/>
    <m/>
    <x v="4"/>
    <n v="500"/>
    <n v="1"/>
    <n v="6"/>
    <n v="22"/>
    <n v="132"/>
    <n v="66"/>
  </r>
  <r>
    <n v="385"/>
    <x v="8"/>
    <s v="LABORATORIO DE ELECTRICA"/>
    <s v="FRANCISCO JAVIER TORRES PEREZ"/>
    <s v="CAMPANA DE EXTRACCIÓN DE HUMO"/>
    <m/>
    <x v="4"/>
    <n v="160"/>
    <n v="1"/>
    <n v="2"/>
    <n v="22"/>
    <n v="44"/>
    <n v="7.04"/>
  </r>
  <r>
    <n v="386"/>
    <x v="8"/>
    <s v="LABORATORIO DE ELECTRICA"/>
    <s v="FRANCISCO JAVIER TORRES PEREZ"/>
    <s v="PARRILLAS DE CALENTAMIENTO"/>
    <m/>
    <x v="4"/>
    <n v="53"/>
    <n v="1"/>
    <n v="5"/>
    <n v="2"/>
    <n v="10"/>
    <n v="0.53"/>
  </r>
  <r>
    <n v="387"/>
    <x v="8"/>
    <s v="LABORATORIO DE ELECTRICA"/>
    <s v="FRANCISCO JAVIER TORRES PEREZ"/>
    <s v="DIGESTOR KJELDAHL"/>
    <s v="SIN ACTIVIDAD"/>
    <x v="4"/>
    <n v="0"/>
    <n v="1"/>
    <n v="0.5"/>
    <n v="2"/>
    <n v="1"/>
    <n v="0"/>
  </r>
  <r>
    <n v="388"/>
    <x v="8"/>
    <s v="LABORATORIO DE ELECTRICA"/>
    <s v="FRANCISCO JAVIER TORRES PEREZ"/>
    <s v="DESTILADOR KJELDAHL"/>
    <s v="SIN ACTIVIDAD"/>
    <x v="4"/>
    <n v="0"/>
    <n v="1"/>
    <n v="0.5"/>
    <n v="2"/>
    <n v="1"/>
    <n v="0"/>
  </r>
  <r>
    <n v="389"/>
    <x v="8"/>
    <s v="LABORATORIO DE ELECTRICA"/>
    <s v="FRANCISCO JAVIER TORRES PEREZ"/>
    <s v="SISTEMA DE EVACUACION DE GAS KJELDAHL"/>
    <s v="SIN ACTIVIDAD"/>
    <x v="4"/>
    <n v="0"/>
    <n v="1"/>
    <n v="0.5"/>
    <n v="2"/>
    <n v="1"/>
    <n v="0"/>
  </r>
  <r>
    <n v="390"/>
    <x v="8"/>
    <s v="LABORATORIO DE ELECTRICA"/>
    <s v="FRANCISCO JAVIER TORRES PEREZ"/>
    <s v="BAÑO TERMOSTATICO CON CIRCULACION Y REFRIGERACION"/>
    <s v="SIN ACTIVIDAD"/>
    <x v="4"/>
    <n v="0"/>
    <n v="1"/>
    <n v="0.5"/>
    <n v="2"/>
    <n v="1"/>
    <n v="0"/>
  </r>
  <r>
    <n v="391"/>
    <x v="8"/>
    <s v="LABORATORIO DE ELECTRICA"/>
    <s v="FRANCISCO JAVIER TORRES PEREZ"/>
    <s v="ANALIZADOR DE FIBRA"/>
    <s v="SIN ACTIVIDAD"/>
    <x v="4"/>
    <n v="0"/>
    <n v="1"/>
    <n v="0.5"/>
    <n v="2"/>
    <n v="1"/>
    <n v="0"/>
  </r>
  <r>
    <n v="392"/>
    <x v="8"/>
    <s v="LABORATORIO DE ELECTRICA"/>
    <s v="FRANCISCO JAVIER TORRES PEREZ"/>
    <s v="HORNO ELECTRICO"/>
    <m/>
    <x v="4"/>
    <n v="75"/>
    <n v="1"/>
    <n v="5"/>
    <n v="2"/>
    <n v="10"/>
    <n v="0.75"/>
  </r>
  <r>
    <n v="393"/>
    <x v="8"/>
    <s v="LABORATORIO DE ELECTRICA"/>
    <s v="FRANCISCO JAVIER TORRES PEREZ"/>
    <s v="INCUBADORA"/>
    <m/>
    <x v="4"/>
    <n v="1300"/>
    <n v="1"/>
    <n v="4"/>
    <n v="22"/>
    <n v="88"/>
    <n v="114.4"/>
  </r>
  <r>
    <n v="394"/>
    <x v="8"/>
    <s v="LABORATORIO DE ELECTRICA"/>
    <s v="FRANCISCO JAVIER TORRES PEREZ"/>
    <s v="BALANZAS ANALITICAS"/>
    <m/>
    <x v="4"/>
    <n v="50"/>
    <n v="1"/>
    <n v="3"/>
    <n v="22"/>
    <n v="66"/>
    <n v="3.3"/>
  </r>
  <r>
    <n v="395"/>
    <x v="8"/>
    <s v="LABORATORIO DE ELECTRICA"/>
    <s v="FRANCISCO JAVIER TORRES PEREZ"/>
    <s v="INCUBADORA"/>
    <m/>
    <x v="4"/>
    <n v="1300"/>
    <n v="1"/>
    <n v="4"/>
    <n v="22"/>
    <n v="88"/>
    <n v="114.4"/>
  </r>
  <r>
    <n v="396"/>
    <x v="8"/>
    <s v="LABORATORIO DE ELECTRICA"/>
    <s v="FRANCISCO JAVIER TORRES PEREZ"/>
    <s v="MICROSCOPIOS OPTICOS "/>
    <m/>
    <x v="4"/>
    <n v="300"/>
    <n v="1"/>
    <n v="4"/>
    <n v="22"/>
    <n v="88"/>
    <n v="26.4"/>
  </r>
  <r>
    <n v="397"/>
    <x v="8"/>
    <s v="LABORATORIO DE ELECTRICA"/>
    <s v="FRANCISCO JAVIER TORRES PEREZ"/>
    <s v="DESHIDRATADOR"/>
    <m/>
    <x v="4"/>
    <n v="400"/>
    <n v="1"/>
    <n v="4"/>
    <n v="22"/>
    <n v="88"/>
    <n v="35.200000000000003"/>
  </r>
  <r>
    <n v="398"/>
    <x v="8"/>
    <s v="LABORATORIO DE CONTROL "/>
    <s v="ROBERTO VALENCIA BENITEZ"/>
    <s v="AIRE ACONDICIONADO MIRAGE XLIFE,COLOR BLANCO 24000 BTU"/>
    <m/>
    <x v="3"/>
    <n v="2000"/>
    <m/>
    <n v="8"/>
    <n v="22"/>
    <n v="176"/>
    <n v="0"/>
  </r>
  <r>
    <n v="399"/>
    <x v="8"/>
    <s v="LABORATORIO DE CONTROL "/>
    <s v="ROBERTO VALENCIA BENITEZ"/>
    <s v="VENTILADOR MARCA MYFAN"/>
    <m/>
    <x v="4"/>
    <n v="65"/>
    <n v="1"/>
    <n v="6"/>
    <n v="22"/>
    <n v="132"/>
    <n v="8.58"/>
  </r>
  <r>
    <n v="400"/>
    <x v="8"/>
    <s v="LABORATORIO DE CONTROL "/>
    <s v="ROBERTO VALENCIA BENITEZ"/>
    <s v="REGULADOR DE CORRIENTE ELECTRICA SKIN LINE TRACHER, COLOR BLANCO"/>
    <m/>
    <x v="3"/>
    <n v="750"/>
    <n v="1"/>
    <n v="7"/>
    <n v="22"/>
    <n v="154"/>
    <n v="115.5"/>
  </r>
  <r>
    <n v="401"/>
    <x v="8"/>
    <s v="LABORATORIO DE CONTROL "/>
    <s v="ROBERTO VALENCIA BENITEZ"/>
    <s v="4 FOCOS DE LUZ BLANCA"/>
    <m/>
    <x v="2"/>
    <n v="75"/>
    <n v="4"/>
    <n v="6"/>
    <n v="22"/>
    <n v="132"/>
    <n v="39.6"/>
  </r>
  <r>
    <n v="402"/>
    <x v="8"/>
    <s v="LABORATORIO DE CONTROL "/>
    <s v="ROBERTO VALENCIA BENITEZ"/>
    <s v="18 CONTACTOS"/>
    <m/>
    <x v="2"/>
    <n v="180"/>
    <n v="18"/>
    <n v="6"/>
    <n v="22"/>
    <n v="132"/>
    <n v="427.68"/>
  </r>
  <r>
    <n v="403"/>
    <x v="8"/>
    <s v="LABORATORIO DE CONTROL "/>
    <s v="ROBERTO VALENCIA BENITEZ"/>
    <s v="PIZARRON ELECTRICO MARCA MATTWEIB"/>
    <m/>
    <x v="2"/>
    <n v="500"/>
    <n v="1"/>
    <n v="6"/>
    <n v="22"/>
    <n v="132"/>
    <n v="66"/>
  </r>
  <r>
    <n v="404"/>
    <x v="8"/>
    <s v="LABORATORIO DE CONTROL "/>
    <s v="ROBERTO VALENCIA BENITEZ"/>
    <s v="MONITOR MARCA  HP, COLOR NEGRO"/>
    <s v="MODELO HP COMPAQ PRO 4300"/>
    <x v="2"/>
    <n v="120"/>
    <n v="1"/>
    <n v="7"/>
    <n v="22"/>
    <n v="154"/>
    <n v="18.48"/>
  </r>
  <r>
    <n v="405"/>
    <x v="8"/>
    <s v="LABORATORIO DE CONTROL "/>
    <s v="ROBERTO VALENCIA BENITEZ"/>
    <s v="REGULADOR DE ENERGIA ELECTRICA MARCA ALASKA, COLOR BLANCO"/>
    <m/>
    <x v="4"/>
    <n v="750"/>
    <n v="1"/>
    <n v="6"/>
    <n v="22"/>
    <n v="132"/>
    <n v="99"/>
  </r>
  <r>
    <n v="406"/>
    <x v="8"/>
    <s v="LABORATORIO DE CONTROL "/>
    <s v="ROBERTO VALENCIA BENITEZ"/>
    <s v="COMPRESOR DE AIRE MARCA EVANS, DE 108 LTS, SERIE 95577009029"/>
    <s v="MOD T061ME100-108"/>
    <x v="2"/>
    <n v="108"/>
    <n v="1"/>
    <n v="5"/>
    <n v="22"/>
    <n v="110"/>
    <n v="11.88"/>
  </r>
  <r>
    <n v="407"/>
    <x v="8"/>
    <s v="LABORATORIO DE HIDRAULICA Y NEUMATICA"/>
    <s v="COSME HERNANDEZ LINARES"/>
    <s v="AIRE ACONDICIONADO MIRAGE XLIFE, COLOR BLANCO, 24000 BTU"/>
    <m/>
    <x v="3"/>
    <n v="2000"/>
    <n v="1"/>
    <n v="6"/>
    <n v="22"/>
    <n v="132"/>
    <n v="264"/>
  </r>
  <r>
    <n v="408"/>
    <x v="8"/>
    <s v="LABORATORIO DE HIDRAULICA Y NEUMATICA"/>
    <s v="COSME HERNANDEZ LINARES"/>
    <s v="PIZARRON ELECTRICO MATTWEIB"/>
    <m/>
    <x v="4"/>
    <n v="500"/>
    <n v="1"/>
    <n v="6"/>
    <n v="22"/>
    <n v="132"/>
    <n v="66"/>
  </r>
  <r>
    <n v="409"/>
    <x v="8"/>
    <s v="LABORATORIO DE HIDRAULICA Y NEUMATICA"/>
    <s v="COSME HERNANDEZ LINARES"/>
    <s v="12 CONTACTOS"/>
    <m/>
    <x v="2"/>
    <n v="180"/>
    <n v="12"/>
    <n v="7"/>
    <n v="22"/>
    <n v="154"/>
    <n v="332.64"/>
  </r>
  <r>
    <n v="410"/>
    <x v="8"/>
    <s v="LABORATORIO DE HIDRAULICA Y NEUMATICA"/>
    <s v="COSME HERNANDEZ LINARES"/>
    <s v="3 FOCOS DE LUZ BLANCA"/>
    <m/>
    <x v="2"/>
    <n v="75"/>
    <n v="3"/>
    <n v="7"/>
    <n v="22"/>
    <n v="154"/>
    <n v="34.65"/>
  </r>
  <r>
    <n v="411"/>
    <x v="8"/>
    <s v="LABORATORIO DE HIDRAULICA Y NEUMATICA"/>
    <s v="COSME HERNANDEZ LINARES"/>
    <s v="VENTILADOR MARCA MYAIR"/>
    <m/>
    <x v="3"/>
    <n v="65"/>
    <n v="1"/>
    <n v="6"/>
    <n v="22"/>
    <n v="132"/>
    <n v="8.58"/>
  </r>
  <r>
    <n v="412"/>
    <x v="8"/>
    <s v="LABORATORIO DE HIDRAULICA Y NEUMATICA"/>
    <s v="COSME HERNANDEZ LINARES"/>
    <s v="COMPRESOR DE AIRE MARCA VALSI, DE 3500 RPM"/>
    <m/>
    <x v="4"/>
    <n v="39"/>
    <n v="1"/>
    <n v="5"/>
    <n v="22"/>
    <n v="110"/>
    <n v="4.29"/>
  </r>
  <r>
    <n v="413"/>
    <x v="8"/>
    <s v="LABORATORIO DE HIDRAULICA Y NEUMATICA"/>
    <s v="COSME HERNANDEZ LINARES"/>
    <s v="TABLERO DE NEUMATICA"/>
    <m/>
    <x v="4"/>
    <n v="0"/>
    <n v="1"/>
    <n v="1"/>
    <n v="22"/>
    <n v="22"/>
    <n v="0"/>
  </r>
  <r>
    <n v="414"/>
    <x v="8"/>
    <s v="LABORATORIO DE HIDRAULICA Y NEUMATICA"/>
    <s v="COSME HERNANDEZ LINARES"/>
    <s v="TABLERO DE HIDRAULICA"/>
    <m/>
    <x v="4"/>
    <n v="0"/>
    <n v="1"/>
    <n v="1"/>
    <n v="22"/>
    <n v="22"/>
    <n v="0"/>
  </r>
  <r>
    <n v="415"/>
    <x v="8"/>
    <s v="LABORATORIO DE  COMPUTO DE INGENIERIA INDUSTRIAL"/>
    <s v="CARLOS MARTINEZ GALAN"/>
    <s v="COMPUTADOR DELL BLANCO"/>
    <m/>
    <x v="4"/>
    <n v="45"/>
    <n v="28"/>
    <n v="8"/>
    <n v="22"/>
    <n v="176"/>
    <n v="221.76"/>
  </r>
  <r>
    <n v="416"/>
    <x v="8"/>
    <s v="LABORATORIO DE  COMPUTO DE INGENIERIA INDUSTRIAL"/>
    <s v="CARLOS MARTINEZ GALAN"/>
    <s v="16 REGULADORES"/>
    <m/>
    <x v="2"/>
    <n v="750"/>
    <n v="16"/>
    <n v="8"/>
    <n v="22"/>
    <n v="176"/>
    <n v="2112"/>
  </r>
  <r>
    <n v="417"/>
    <x v="8"/>
    <s v="LABORATORIO DE  COMPUTO DE INGENIERIA INDUSTRIAL"/>
    <s v="CARLOS MARTINEZ GALAN"/>
    <s v="PROYECTOR MARCA BOXLIGTH, COLOR NEGRO"/>
    <m/>
    <x v="4"/>
    <n v="400"/>
    <n v="1"/>
    <n v="6"/>
    <n v="22"/>
    <n v="132"/>
    <n v="52.8"/>
  </r>
  <r>
    <n v="418"/>
    <x v="8"/>
    <s v="LABORATORIO DE  COMPUTO DE INGENIERIA INDUSTRIAL"/>
    <s v="CARLOS MARTINEZ GALAN"/>
    <s v="AIRE ACONDICIONADO MARCA MIRAGE, COLOR BLANCO, DE 38000 BTU"/>
    <m/>
    <x v="3"/>
    <n v="3455"/>
    <n v="1"/>
    <n v="10"/>
    <n v="22"/>
    <n v="220"/>
    <n v="760.1"/>
  </r>
  <r>
    <n v="419"/>
    <x v="8"/>
    <s v="LABORATORIO DE  COMPUTO DE INGENIERIA INDUSTRIAL"/>
    <s v="CARLOS MARTINEZ GALAN"/>
    <s v="4 FOCOS DE LUZ BLANCA"/>
    <m/>
    <x v="2"/>
    <n v="75"/>
    <n v="4"/>
    <n v="7"/>
    <n v="22"/>
    <n v="154"/>
    <n v="46.2"/>
  </r>
  <r>
    <n v="420"/>
    <x v="8"/>
    <s v="LABORATORIO DE  COMPUTO DE INGENIERIA INDUSTRIAL"/>
    <s v="CARLOS MARTINEZ GALAN"/>
    <s v="2 CAMARAS MARCA EPCOM"/>
    <m/>
    <x v="1"/>
    <n v="1"/>
    <n v="2"/>
    <n v="20"/>
    <n v="22"/>
    <n v="440"/>
    <n v="0.88"/>
  </r>
  <r>
    <n v="421"/>
    <x v="8"/>
    <s v="LABORATORIO DE  COMPUTO DE INGENIERIA INDUSTRIAL"/>
    <s v="CARLOS MARTINEZ GALAN"/>
    <s v="2 IMPRESORAS 3D"/>
    <m/>
    <x v="4"/>
    <n v="191"/>
    <n v="2"/>
    <n v="4"/>
    <n v="22"/>
    <n v="88"/>
    <n v="33.616"/>
  </r>
  <r>
    <n v="422"/>
    <x v="8"/>
    <s v="LABORATORIO DE  COMPUTO DE INGENIERIA INDUSTRIAL"/>
    <s v="CARLOS MARTINEZ GALAN"/>
    <s v="28 CONTACTOS"/>
    <m/>
    <x v="2"/>
    <n v="180"/>
    <n v="28"/>
    <n v="8"/>
    <n v="22"/>
    <n v="176"/>
    <n v="887.04"/>
  </r>
  <r>
    <n v="423"/>
    <x v="8"/>
    <s v="LABORATORIO DE  COMPUTO DE INGENIERIA INDUSTRIAL"/>
    <s v="CARLOS MARTINEZ GALAN"/>
    <s v="PIZARRON ELECTRICO MARCA MATTWEIB"/>
    <m/>
    <x v="4"/>
    <n v="500"/>
    <n v="1"/>
    <n v="6"/>
    <n v="22"/>
    <n v="132"/>
    <n v="66"/>
  </r>
  <r>
    <n v="424"/>
    <x v="8"/>
    <s v="LABORATORIO DE  COMPUTO DE INGENIERIA INDUSTRIAL"/>
    <s v="CARLOS MARTINEZ GALAN"/>
    <s v="4 ROUTERS"/>
    <m/>
    <x v="4"/>
    <n v="25"/>
    <n v="4"/>
    <n v="5"/>
    <n v="22"/>
    <n v="110"/>
    <n v="11"/>
  </r>
  <r>
    <n v="425"/>
    <x v="8"/>
    <s v="LABORATORIO DE CAD"/>
    <m/>
    <s v="38 CPU MARCA ACER, COLOR NEGRO"/>
    <m/>
    <x v="4"/>
    <n v="95"/>
    <n v="38"/>
    <n v="8"/>
    <n v="24"/>
    <n v="192"/>
    <n v="693.12"/>
  </r>
  <r>
    <n v="426"/>
    <x v="8"/>
    <s v="LABORATORIO DE CAD"/>
    <m/>
    <s v="16 REGULADORES"/>
    <m/>
    <x v="2"/>
    <n v="750"/>
    <n v="16"/>
    <n v="8"/>
    <n v="24"/>
    <n v="192"/>
    <n v="2304"/>
  </r>
  <r>
    <n v="427"/>
    <x v="8"/>
    <s v="LABORATORIO DE CAD"/>
    <m/>
    <s v="VENTILADOR  MARCA LASKO"/>
    <m/>
    <x v="3"/>
    <n v="65"/>
    <n v="1"/>
    <n v="10"/>
    <n v="24"/>
    <n v="240"/>
    <n v="15.6"/>
  </r>
  <r>
    <n v="428"/>
    <x v="8"/>
    <s v="LABORATORIO DE CAD"/>
    <m/>
    <s v="AIRE ACONDICIONADO MARCA MIRAGE, COLOR BLANCO, DE 38000 BTU"/>
    <m/>
    <x v="3"/>
    <n v="3455"/>
    <n v="1"/>
    <n v="8"/>
    <n v="24"/>
    <n v="192"/>
    <n v="663.36"/>
  </r>
  <r>
    <n v="429"/>
    <x v="8"/>
    <s v="LABORATORIO DE CAD"/>
    <m/>
    <s v="PROYECTOR MARCA BOXLIGTH"/>
    <m/>
    <x v="4"/>
    <n v="400"/>
    <n v="1"/>
    <n v="6"/>
    <n v="24"/>
    <n v="144"/>
    <n v="57.6"/>
  </r>
  <r>
    <n v="430"/>
    <x v="8"/>
    <s v="LABORATORIO DE CAD"/>
    <m/>
    <s v="PIZARRON ELECTRICO MARCA MATTWEIB"/>
    <m/>
    <x v="4"/>
    <n v="500"/>
    <n v="1"/>
    <n v="6"/>
    <n v="24"/>
    <n v="144"/>
    <n v="72"/>
  </r>
  <r>
    <n v="431"/>
    <x v="8"/>
    <s v="LABORATORIO DE CAD"/>
    <m/>
    <s v="FOCOS DE LUZ BLANCA"/>
    <m/>
    <x v="2"/>
    <n v="75"/>
    <n v="4"/>
    <n v="7"/>
    <n v="24"/>
    <n v="168"/>
    <n v="50.4"/>
  </r>
  <r>
    <n v="432"/>
    <x v="8"/>
    <s v="LABORATORIO DE CAD"/>
    <m/>
    <s v="20 CONTACTOS"/>
    <m/>
    <x v="2"/>
    <n v="180"/>
    <n v="20"/>
    <n v="7"/>
    <n v="24"/>
    <n v="168"/>
    <n v="604.79999999999995"/>
  </r>
  <r>
    <n v="433"/>
    <x v="8"/>
    <s v="LABORATORIO DE CAD"/>
    <m/>
    <s v="38 MONITORES MARCA ACER, COLOR NEGRO"/>
    <m/>
    <x v="4"/>
    <n v="120"/>
    <n v="38"/>
    <n v="8"/>
    <n v="24"/>
    <n v="192"/>
    <n v="875.52"/>
  </r>
  <r>
    <n v="434"/>
    <x v="8"/>
    <s v="LABORATORIO DE CAD"/>
    <m/>
    <s v="ROUTER"/>
    <m/>
    <x v="4"/>
    <n v="25"/>
    <n v="1"/>
    <n v="5"/>
    <n v="24"/>
    <n v="120"/>
    <n v="3"/>
  </r>
  <r>
    <n v="435"/>
    <x v="8"/>
    <s v="LABORATORIO DE ERGONOMIA"/>
    <s v="BERNABE CONTRERAS CONTRERAS"/>
    <s v="COMPARADOR OPTICO"/>
    <m/>
    <x v="4"/>
    <n v="0"/>
    <n v="1"/>
    <m/>
    <n v="22"/>
    <n v="0"/>
    <n v="0"/>
  </r>
  <r>
    <n v="436"/>
    <x v="8"/>
    <s v="LABORATORIO DE ERGONOMIA"/>
    <s v="BERNABE CONTRERAS CONTRERAS"/>
    <s v="4 FOCOS DE LUZ BLANCA"/>
    <m/>
    <x v="2"/>
    <n v="75"/>
    <n v="4"/>
    <n v="7"/>
    <n v="22"/>
    <n v="154"/>
    <n v="46.2"/>
  </r>
  <r>
    <n v="437"/>
    <x v="8"/>
    <s v="LABORATORIO DE ERGONOMIA"/>
    <s v="BERNABE CONTRERAS CONTRERAS"/>
    <s v="10 CONTACTOS"/>
    <m/>
    <x v="2"/>
    <n v="180"/>
    <n v="10"/>
    <n v="7"/>
    <n v="22"/>
    <n v="154"/>
    <n v="277.2"/>
  </r>
  <r>
    <n v="438"/>
    <x v="8"/>
    <s v="LABORATORIO DE ERGONOMIA"/>
    <s v="BERNABE CONTRERAS CONTRERAS"/>
    <s v="ROUTER "/>
    <m/>
    <x v="4"/>
    <n v="75"/>
    <n v="1"/>
    <n v="5"/>
    <n v="22"/>
    <n v="110"/>
    <n v="8.25"/>
  </r>
  <r>
    <n v="439"/>
    <x v="8"/>
    <s v="LABORATORIO DE ERGONOMIA"/>
    <s v="BERNABE CONTRERAS CONTRERAS"/>
    <s v="REVOLVEDORA"/>
    <m/>
    <x v="4"/>
    <n v="0"/>
    <n v="1"/>
    <n v="1"/>
    <n v="5"/>
    <n v="5"/>
    <n v="0"/>
  </r>
  <r>
    <n v="440"/>
    <x v="8"/>
    <s v="LABORATORIO DE ERGONOMIA"/>
    <s v="BERNABE CONTRERAS CONTRERAS"/>
    <s v="HOMOGENEIZADOR"/>
    <m/>
    <x v="4"/>
    <n v="0"/>
    <n v="1"/>
    <n v="1"/>
    <n v="5"/>
    <n v="5"/>
    <n v="0"/>
  </r>
  <r>
    <n v="441"/>
    <x v="8"/>
    <s v="LABORATORIO DE ERGONOMIA"/>
    <s v="BERNABE CONTRERAS CONTRERAS"/>
    <s v="TUNEL PASTEURUZADOR"/>
    <m/>
    <x v="4"/>
    <n v="0"/>
    <n v="1"/>
    <n v="1"/>
    <n v="5"/>
    <n v="5"/>
    <n v="0"/>
  </r>
  <r>
    <n v="442"/>
    <x v="8"/>
    <s v="LABORATORIO DE ERGONOMIA"/>
    <s v="BERNABE CONTRERAS CONTRERAS"/>
    <s v="TINA DE LAVADO"/>
    <m/>
    <x v="4"/>
    <n v="0"/>
    <n v="1"/>
    <n v="1"/>
    <n v="5"/>
    <n v="5"/>
    <n v="0"/>
  </r>
  <r>
    <n v="443"/>
    <x v="8"/>
    <s v="LABORATORIO DE ERGONOMIA"/>
    <s v="BERNABE CONTRERAS CONTRERAS"/>
    <s v="2 TABLEROS DE METROLOGIA"/>
    <m/>
    <x v="4"/>
    <n v="0"/>
    <n v="2"/>
    <n v="1"/>
    <n v="5"/>
    <n v="5"/>
    <n v="0"/>
  </r>
  <r>
    <n v="444"/>
    <x v="8"/>
    <s v="LABORATORIO DE ERGONOMIA"/>
    <s v="BERNABE CONTRERAS CONTRERAS"/>
    <s v="PRENSA "/>
    <m/>
    <x v="4"/>
    <n v="750"/>
    <n v="1"/>
    <n v="4"/>
    <n v="22"/>
    <n v="88"/>
    <n v="66"/>
  </r>
  <r>
    <n v="445"/>
    <x v="8"/>
    <s v="LABORATORIO DE METODOS"/>
    <s v="MARTA GABRIELA LIMON OROZCO"/>
    <s v="4 FOCOS"/>
    <m/>
    <x v="2"/>
    <n v="7.4999999999999997E-2"/>
    <n v="4"/>
    <n v="7"/>
    <n v="22"/>
    <n v="154"/>
    <n v="4.6199999999999998E-2"/>
  </r>
  <r>
    <n v="446"/>
    <x v="8"/>
    <s v="LABORATORIO DE METODOS"/>
    <s v="MARTA GABRIELA LIMON OROZCO"/>
    <s v="6 CONTACTOS"/>
    <m/>
    <x v="2"/>
    <n v="180"/>
    <n v="6"/>
    <n v="7"/>
    <n v="22"/>
    <n v="154"/>
    <n v="166.32"/>
  </r>
  <r>
    <n v="447"/>
    <x v="8"/>
    <s v="LABORATORIO DE METODOS"/>
    <s v="MARTA GABRIELA LIMON OROZCO"/>
    <s v="LAMPARAS LED"/>
    <m/>
    <x v="2"/>
    <n v="200"/>
    <n v="1"/>
    <n v="7"/>
    <n v="22"/>
    <n v="154"/>
    <n v="30.8"/>
  </r>
  <r>
    <n v="448"/>
    <x v="8"/>
    <s v="LABORATORIO DE METODOS"/>
    <s v="MARTA GABRIELA LIMON OROZCO"/>
    <s v="AIRE ACONDICIONADO MIRAGE NEX 24000 "/>
    <m/>
    <x v="3"/>
    <n v="2000"/>
    <n v="1"/>
    <n v="8"/>
    <n v="22"/>
    <n v="176"/>
    <n v="352"/>
  </r>
  <r>
    <n v="449"/>
    <x v="8"/>
    <s v="LABORATORIO DE METODOS"/>
    <s v="MARTA GABRIELA LIMON OROZCO"/>
    <s v="BANDA TRANSPORTADORA"/>
    <m/>
    <x v="4"/>
    <n v="110"/>
    <n v="1"/>
    <n v="4"/>
    <n v="22"/>
    <n v="88"/>
    <n v="9.68"/>
  </r>
  <r>
    <n v="450"/>
    <x v="8"/>
    <s v="LABORATORIO DE PROCESOS DE FABRICACION"/>
    <m/>
    <s v="AIRE ACONDICIONADO MARCA MIRAGE, COLOR BLANCO, DE 24000 BTU, SERIE CLF261H44122201942"/>
    <s v="MODELO CLF261H"/>
    <x v="3"/>
    <n v="2000"/>
    <n v="1"/>
    <n v="10"/>
    <n v="22"/>
    <n v="220"/>
    <n v="440"/>
  </r>
  <r>
    <n v="451"/>
    <x v="8"/>
    <s v="LABORATORIO DE PROCESOS DE FABRICACION"/>
    <s v="JUAN CARLOS CARDENAS TUFIÑO"/>
    <s v="TORNO"/>
    <m/>
    <x v="4"/>
    <n v="1500"/>
    <n v="1"/>
    <n v="4"/>
    <n v="22"/>
    <n v="88"/>
    <n v="132"/>
  </r>
  <r>
    <n v="452"/>
    <x v="8"/>
    <s v="LABORATORIO DE PROCESOS DE FABRICACION"/>
    <s v="JUAN CARLOS CARDENAS TUFIÑO"/>
    <s v="FRESADORA "/>
    <m/>
    <x v="4"/>
    <n v="50"/>
    <n v="1"/>
    <n v="4"/>
    <n v="22"/>
    <n v="88"/>
    <n v="4.4000000000000004"/>
  </r>
  <r>
    <n v="453"/>
    <x v="8"/>
    <s v="LABORATORIO DE PROCESOS DE FABRICACION"/>
    <s v="JUAN CARLOS CARDENAS TUFIÑO"/>
    <s v="6 CONTACTOS"/>
    <m/>
    <x v="2"/>
    <n v="180"/>
    <n v="6"/>
    <n v="7"/>
    <n v="22"/>
    <n v="154"/>
    <n v="166.32"/>
  </r>
  <r>
    <n v="454"/>
    <x v="8"/>
    <s v="LABORATORIO DE PROCESOS DE FABRICACION"/>
    <s v="JUAN CARLOS CARDENAS TUFIÑO"/>
    <s v="4 FOCOS DE LUZ BLANCA"/>
    <m/>
    <x v="2"/>
    <n v="75"/>
    <n v="4"/>
    <n v="7"/>
    <n v="22"/>
    <n v="154"/>
    <n v="46.2"/>
  </r>
  <r>
    <n v="455"/>
    <x v="8"/>
    <s v="LABORATORIO DE PROCESOS DE FABRICACION"/>
    <s v="JUAN CARLOS CARDENAS TUFIÑO"/>
    <s v="3 REGULADORES MARCA COMPLET"/>
    <m/>
    <x v="2"/>
    <n v="650"/>
    <n v="3"/>
    <n v="7"/>
    <n v="22"/>
    <n v="154"/>
    <n v="300.3"/>
  </r>
  <r>
    <n v="456"/>
    <x v="8"/>
    <s v="LABORATORIO DE MANUFACTURA AVANZADA"/>
    <s v="PEDRO JACOME ONOFRE"/>
    <s v="2 TORNOS"/>
    <m/>
    <x v="4"/>
    <n v="1500"/>
    <n v="2"/>
    <n v="4"/>
    <n v="22"/>
    <n v="88"/>
    <n v="264"/>
  </r>
  <r>
    <n v="457"/>
    <x v="8"/>
    <s v="LABORATORIO DE MANUFACTURA AVANZADA"/>
    <s v="PEDRO JACOME ONOFRE"/>
    <s v="FRESADORA "/>
    <m/>
    <x v="4"/>
    <n v="50"/>
    <n v="1"/>
    <n v="4"/>
    <n v="22"/>
    <n v="88"/>
    <n v="4.4000000000000004"/>
  </r>
  <r>
    <n v="458"/>
    <x v="8"/>
    <s v="LABORATORIO DE MANUFACTURA AVANZADA"/>
    <s v="PEDRO JACOME ONOFRE"/>
    <s v="MAQUINA CNC"/>
    <m/>
    <x v="4"/>
    <n v="5500"/>
    <n v="1"/>
    <n v="4"/>
    <n v="22"/>
    <n v="88"/>
    <n v="484"/>
  </r>
  <r>
    <n v="459"/>
    <x v="8"/>
    <s v="LABORATORIO DE MANUFACTURA AVANZADA"/>
    <s v="PEDRO JACOME ONOFRE"/>
    <s v="BRAZO ROBOTICO"/>
    <m/>
    <x v="4"/>
    <n v="22.4"/>
    <n v="1"/>
    <n v="4"/>
    <n v="22"/>
    <n v="88"/>
    <n v="1.9711999999999998"/>
  </r>
  <r>
    <n v="460"/>
    <x v="8"/>
    <s v="LABORATORIO DE MANUFACTURA AVANZADA"/>
    <s v="PEDRO JACOME ONOFRE"/>
    <s v="8 CONTACTOS"/>
    <m/>
    <x v="2"/>
    <n v="180"/>
    <n v="8"/>
    <n v="7"/>
    <n v="22"/>
    <n v="154"/>
    <n v="221.76"/>
  </r>
  <r>
    <n v="461"/>
    <x v="8"/>
    <s v="LABORATORIO DE MANUFACTURA AVANZADA"/>
    <s v="PEDRO JACOME ONOFRE"/>
    <s v="2 VENTILADORES"/>
    <m/>
    <x v="3"/>
    <n v="240"/>
    <n v="1"/>
    <n v="10"/>
    <n v="22"/>
    <n v="220"/>
    <n v="52.8"/>
  </r>
  <r>
    <n v="462"/>
    <x v="8"/>
    <s v="LABORATORIO DE MANUFACTURA AVANZADA"/>
    <s v="PEDRO JACOME ONOFRE"/>
    <s v="4 REGULADORES"/>
    <m/>
    <x v="2"/>
    <n v="750"/>
    <n v="1"/>
    <n v="6"/>
    <n v="22"/>
    <n v="132"/>
    <n v="99"/>
  </r>
  <r>
    <n v="463"/>
    <x v="8"/>
    <s v="LABORATORIO MECANICA DE FLUIDOS"/>
    <s v="ESTEBAN DOMINGUEZ FISCAL"/>
    <s v="VOLUMETER BENCH"/>
    <m/>
    <x v="4"/>
    <n v="33"/>
    <n v="1"/>
    <n v="4"/>
    <n v="22"/>
    <n v="88"/>
    <n v="2.9039999999999999"/>
  </r>
  <r>
    <n v="464"/>
    <x v="8"/>
    <s v="LABORATORIO MECANICA DE FLUIDOS"/>
    <s v="ESTEBAN DOMINGUEZ FISCAL"/>
    <s v="UNIVERSAL DYNANOMETER UNIVERSAL"/>
    <m/>
    <x v="4"/>
    <n v="0"/>
    <n v="1"/>
    <n v="1"/>
    <n v="4"/>
    <n v="4"/>
    <n v="0"/>
  </r>
  <r>
    <n v="465"/>
    <x v="8"/>
    <s v="LABORATORIO MECANICA DE FLUIDOS"/>
    <s v="ESTEBAN DOMINGUEZ FISCAL"/>
    <s v="MODULO DE TURBINA"/>
    <m/>
    <x v="4"/>
    <n v="0"/>
    <n v="1"/>
    <n v="1"/>
    <n v="4"/>
    <n v="4"/>
    <n v="0"/>
  </r>
  <r>
    <n v="466"/>
    <x v="8"/>
    <s v="LABORATORIO MECANICA DE FLUIDOS"/>
    <s v="ESTEBAN DOMINGUEZ FISCAL"/>
    <s v="6 CONTACTOS"/>
    <m/>
    <x v="2"/>
    <n v="180"/>
    <n v="6"/>
    <n v="7"/>
    <n v="22"/>
    <n v="154"/>
    <n v="166.32"/>
  </r>
  <r>
    <n v="467"/>
    <x v="8"/>
    <s v="LABORATORIO MECANICA DE FLUIDOS"/>
    <s v="ESTEBAN DOMINGUEZ FISCAL"/>
    <s v="4 REGULADORES"/>
    <m/>
    <x v="2"/>
    <n v="750"/>
    <n v="4"/>
    <n v="6"/>
    <n v="22"/>
    <n v="132"/>
    <n v="396"/>
  </r>
  <r>
    <n v="468"/>
    <x v="8"/>
    <s v="LABORATORIO MECANICA DE FLUIDOS"/>
    <s v="ESTEBAN DOMINGUEZ FISCAL"/>
    <s v="4 FOCOS DE LUZ BLANCA"/>
    <m/>
    <x v="2"/>
    <n v="75"/>
    <n v="4"/>
    <n v="7"/>
    <n v="22"/>
    <n v="154"/>
    <n v="46.2"/>
  </r>
  <r>
    <n v="469"/>
    <x v="8"/>
    <s v="CUBICULOS CAD"/>
    <m/>
    <s v="MONITOR"/>
    <m/>
    <x v="4"/>
    <n v="120"/>
    <n v="1"/>
    <n v="5"/>
    <n v="22"/>
    <n v="110"/>
    <n v="13.2"/>
  </r>
  <r>
    <n v="470"/>
    <x v="8"/>
    <s v="CUBICULOS CAD"/>
    <m/>
    <s v="CPU"/>
    <m/>
    <x v="4"/>
    <n v="95"/>
    <n v="1"/>
    <n v="5"/>
    <n v="22"/>
    <n v="110"/>
    <n v="10.45"/>
  </r>
  <r>
    <n v="471"/>
    <x v="8"/>
    <s v="CUBICULOS CAD"/>
    <m/>
    <s v="ROUTER"/>
    <m/>
    <x v="4"/>
    <n v="25"/>
    <n v="1"/>
    <n v="5"/>
    <n v="22"/>
    <n v="110"/>
    <n v="2.75"/>
  </r>
  <r>
    <n v="472"/>
    <x v="8"/>
    <s v="CUBICULOS CAD"/>
    <m/>
    <s v="CONTACTOS"/>
    <m/>
    <x v="2"/>
    <n v="180"/>
    <n v="2"/>
    <n v="7"/>
    <n v="22"/>
    <n v="154"/>
    <n v="55.44"/>
  </r>
  <r>
    <n v="473"/>
    <x v="8"/>
    <s v="CUBICULOS CAD"/>
    <m/>
    <s v="LAMPARAS LED"/>
    <m/>
    <x v="2"/>
    <n v="200"/>
    <n v="4"/>
    <n v="7"/>
    <n v="22"/>
    <n v="154"/>
    <n v="123.2"/>
  </r>
  <r>
    <n v="474"/>
    <x v="8"/>
    <s v="CUBICULOS CAD"/>
    <m/>
    <s v="MONITOR"/>
    <m/>
    <x v="4"/>
    <n v="120"/>
    <n v="1"/>
    <n v="5"/>
    <n v="22"/>
    <n v="110"/>
    <n v="13.2"/>
  </r>
  <r>
    <n v="475"/>
    <x v="8"/>
    <s v="CUBICULOS CAD"/>
    <m/>
    <s v="CPU"/>
    <m/>
    <x v="4"/>
    <n v="95"/>
    <n v="1"/>
    <n v="5"/>
    <n v="22"/>
    <n v="110"/>
    <n v="10.45"/>
  </r>
  <r>
    <n v="476"/>
    <x v="8"/>
    <s v="CUBICULOS CAD"/>
    <m/>
    <s v="REGULADOR"/>
    <m/>
    <x v="2"/>
    <n v="750"/>
    <n v="1"/>
    <n v="5"/>
    <n v="22"/>
    <n v="110"/>
    <n v="82.5"/>
  </r>
  <r>
    <n v="477"/>
    <x v="8"/>
    <s v="CUBICULOS CAD"/>
    <m/>
    <s v="VENTILADOR"/>
    <m/>
    <x v="3"/>
    <n v="65"/>
    <n v="1"/>
    <n v="5"/>
    <n v="22"/>
    <n v="110"/>
    <n v="7.15"/>
  </r>
  <r>
    <n v="478"/>
    <x v="8"/>
    <s v="CUBICULOS CAD"/>
    <m/>
    <s v="BOCINAS MARCA GENIUS, COLOR NEGRO"/>
    <m/>
    <x v="4"/>
    <n v="5"/>
    <n v="2"/>
    <n v="4"/>
    <n v="22"/>
    <n v="88"/>
    <n v="0.88"/>
  </r>
  <r>
    <n v="479"/>
    <x v="8"/>
    <s v="CUBICULOS CAD"/>
    <m/>
    <s v="4 CONTACTOS"/>
    <m/>
    <x v="2"/>
    <n v="180"/>
    <n v="4"/>
    <n v="7"/>
    <n v="22"/>
    <n v="154"/>
    <n v="110.88"/>
  </r>
  <r>
    <n v="480"/>
    <x v="8"/>
    <s v="CUBICULOS CAD"/>
    <m/>
    <s v="LAMPARAS  LED"/>
    <m/>
    <x v="2"/>
    <n v="200"/>
    <n v="4"/>
    <n v="7"/>
    <n v="22"/>
    <n v="154"/>
    <n v="123.2"/>
  </r>
  <r>
    <n v="481"/>
    <x v="8"/>
    <s v="CUBICULOS CAD"/>
    <m/>
    <s v="IMPRESORA"/>
    <m/>
    <x v="4"/>
    <n v="70"/>
    <n v="1"/>
    <n v="3"/>
    <n v="22"/>
    <n v="66"/>
    <n v="4.62"/>
  </r>
  <r>
    <n v="482"/>
    <x v="8"/>
    <s v="CUBICULO 5"/>
    <s v="MARIA DE LA CRUZ PORRAS AREAS"/>
    <s v="MONITOR "/>
    <m/>
    <x v="4"/>
    <n v="120"/>
    <n v="1"/>
    <n v="7"/>
    <n v="22"/>
    <n v="154"/>
    <n v="18.48"/>
  </r>
  <r>
    <n v="483"/>
    <x v="8"/>
    <s v="CUBICULO 5"/>
    <s v="MARIA DE LA CRUZ PORRAS AREAS"/>
    <s v="CPU"/>
    <m/>
    <x v="4"/>
    <n v="95"/>
    <n v="1"/>
    <n v="7"/>
    <n v="22"/>
    <n v="154"/>
    <n v="14.63"/>
  </r>
  <r>
    <n v="484"/>
    <x v="8"/>
    <s v="CUBICULO 5"/>
    <s v="MARIA DE LA CRUZ PORRAS AREAS"/>
    <s v="VENTILADOR"/>
    <m/>
    <x v="3"/>
    <n v="65"/>
    <n v="1"/>
    <n v="6"/>
    <n v="22"/>
    <n v="132"/>
    <n v="8.58"/>
  </r>
  <r>
    <n v="485"/>
    <x v="8"/>
    <s v="CUBICULO 5"/>
    <s v="MARIA DE LA CRUZ PORRAS AREAS"/>
    <s v="ROUTER"/>
    <m/>
    <x v="4"/>
    <n v="25"/>
    <n v="1"/>
    <n v="6"/>
    <n v="22"/>
    <n v="132"/>
    <n v="3.3"/>
  </r>
  <r>
    <n v="486"/>
    <x v="8"/>
    <s v="CUBICULO 5"/>
    <s v="MARIA DE LA CRUZ PORRAS AREAS"/>
    <s v="2 CONTACTOS"/>
    <m/>
    <x v="2"/>
    <n v="180"/>
    <n v="2"/>
    <n v="7"/>
    <n v="22"/>
    <n v="154"/>
    <n v="55.44"/>
  </r>
  <r>
    <n v="487"/>
    <x v="8"/>
    <s v="CUBICULO 5"/>
    <s v="MARIA DE LA CRUZ PORRAS AREAS"/>
    <s v="LAMPARAS LED"/>
    <m/>
    <x v="2"/>
    <n v="200"/>
    <n v="2"/>
    <n v="7"/>
    <n v="22"/>
    <n v="154"/>
    <n v="61.6"/>
  </r>
  <r>
    <n v="488"/>
    <x v="8"/>
    <s v="CUBICULO 5"/>
    <s v="MARIA DE LA CRUZ PORRAS AREAS"/>
    <s v="REGULADOR DE ENERGIA ELECTRICA"/>
    <m/>
    <x v="2"/>
    <n v="750"/>
    <n v="1"/>
    <n v="7"/>
    <n v="22"/>
    <n v="154"/>
    <n v="115.5"/>
  </r>
  <r>
    <n v="489"/>
    <x v="8"/>
    <s v="CUBICULO 6"/>
    <m/>
    <s v="2 CONTACTOS"/>
    <m/>
    <x v="2"/>
    <n v="180"/>
    <n v="2"/>
    <n v="7"/>
    <n v="22"/>
    <n v="154"/>
    <n v="55.44"/>
  </r>
  <r>
    <n v="490"/>
    <x v="8"/>
    <s v="CUBICULO 6"/>
    <m/>
    <s v="MONITOR"/>
    <m/>
    <x v="4"/>
    <n v="120"/>
    <n v="1"/>
    <n v="5"/>
    <n v="22"/>
    <n v="110"/>
    <n v="13.2"/>
  </r>
  <r>
    <n v="491"/>
    <x v="8"/>
    <s v="CUBICULO 6"/>
    <m/>
    <s v="CPU"/>
    <m/>
    <x v="4"/>
    <n v="95"/>
    <n v="1"/>
    <n v="5"/>
    <n v="22"/>
    <n v="110"/>
    <n v="10.45"/>
  </r>
  <r>
    <n v="492"/>
    <x v="8"/>
    <s v="CUBICULO 6"/>
    <m/>
    <s v="REGULADOR"/>
    <m/>
    <x v="2"/>
    <n v="750"/>
    <n v="1"/>
    <n v="5"/>
    <n v="22"/>
    <n v="110"/>
    <n v="82.5"/>
  </r>
  <r>
    <n v="493"/>
    <x v="8"/>
    <s v="CUBICULO 6"/>
    <m/>
    <s v="LAMPARAS LED"/>
    <m/>
    <x v="2"/>
    <n v="200"/>
    <n v="1"/>
    <n v="5"/>
    <n v="22"/>
    <n v="110"/>
    <n v="22"/>
  </r>
  <r>
    <n v="494"/>
    <x v="8"/>
    <s v="CUBICULO 7"/>
    <m/>
    <s v="2 CONTACTOS"/>
    <m/>
    <x v="2"/>
    <n v="180"/>
    <n v="2"/>
    <n v="5"/>
    <n v="22"/>
    <n v="110"/>
    <n v="39.6"/>
  </r>
  <r>
    <n v="495"/>
    <x v="8"/>
    <s v="CUBICULO 8"/>
    <m/>
    <s v="HORNO ELECTRICO"/>
    <m/>
    <x v="5"/>
    <n v="750"/>
    <n v="1"/>
    <n v="1"/>
    <n v="22"/>
    <n v="22"/>
    <n v="16.5"/>
  </r>
  <r>
    <n v="496"/>
    <x v="8"/>
    <s v="CUBICULO 8"/>
    <m/>
    <s v="CAFETERA"/>
    <m/>
    <x v="5"/>
    <n v="900"/>
    <n v="1"/>
    <n v="1"/>
    <n v="22"/>
    <n v="22"/>
    <n v="19.8"/>
  </r>
  <r>
    <n v="497"/>
    <x v="8"/>
    <s v="CUBICULO 8"/>
    <m/>
    <s v="VENTILADOR MARCA BETTERWARE"/>
    <m/>
    <x v="3"/>
    <n v="85"/>
    <n v="1"/>
    <n v="6"/>
    <n v="22"/>
    <n v="132"/>
    <n v="11.22"/>
  </r>
  <r>
    <n v="498"/>
    <x v="8"/>
    <s v="CUBICULO 8"/>
    <m/>
    <s v="2 REGULADORES DE ENERGIA ELECTRICA"/>
    <m/>
    <x v="2"/>
    <n v="650"/>
    <n v="1"/>
    <n v="7"/>
    <n v="22"/>
    <n v="154"/>
    <n v="100.1"/>
  </r>
  <r>
    <n v="499"/>
    <x v="8"/>
    <s v="CUBICULO 8"/>
    <m/>
    <s v="CPU"/>
    <m/>
    <x v="4"/>
    <n v="95"/>
    <n v="1"/>
    <n v="7"/>
    <n v="22"/>
    <n v="154"/>
    <n v="14.63"/>
  </r>
  <r>
    <n v="500"/>
    <x v="8"/>
    <s v="CUBICULO 8"/>
    <m/>
    <s v="MONITOR"/>
    <m/>
    <x v="4"/>
    <n v="120"/>
    <n v="1"/>
    <n v="7"/>
    <n v="22"/>
    <n v="154"/>
    <n v="18.48"/>
  </r>
  <r>
    <n v="501"/>
    <x v="8"/>
    <s v="CUBICULO 8"/>
    <m/>
    <s v="BOCINAS MARCA GENIUS, COLOR NEGRO"/>
    <m/>
    <x v="4"/>
    <n v="5"/>
    <n v="2"/>
    <n v="4"/>
    <n v="22"/>
    <n v="88"/>
    <n v="0.88"/>
  </r>
  <r>
    <n v="502"/>
    <x v="8"/>
    <s v="CUBICULO 8"/>
    <m/>
    <s v="IMPRESORA"/>
    <m/>
    <x v="4"/>
    <n v="70"/>
    <n v="1"/>
    <n v="3"/>
    <n v="22"/>
    <n v="66"/>
    <n v="4.62"/>
  </r>
  <r>
    <n v="503"/>
    <x v="8"/>
    <s v="CUBICULO 8"/>
    <m/>
    <s v="LAMPARAS LED"/>
    <m/>
    <x v="2"/>
    <n v="200"/>
    <n v="1"/>
    <n v="7"/>
    <n v="22"/>
    <n v="154"/>
    <n v="30.8"/>
  </r>
  <r>
    <n v="504"/>
    <x v="8"/>
    <s v="CUBICULO 8"/>
    <m/>
    <s v="4 CONTACTOS"/>
    <m/>
    <x v="2"/>
    <n v="180"/>
    <n v="4"/>
    <n v="7"/>
    <n v="22"/>
    <n v="154"/>
    <n v="110.88"/>
  </r>
  <r>
    <n v="505"/>
    <x v="8"/>
    <s v="CUBICULO 9"/>
    <s v="PEDRO JACOME ONOFRE"/>
    <s v="IMPRESORA "/>
    <m/>
    <x v="4"/>
    <n v="70"/>
    <n v="1"/>
    <n v="3"/>
    <n v="24"/>
    <n v="72"/>
    <n v="5.04"/>
  </r>
  <r>
    <n v="506"/>
    <x v="8"/>
    <s v="CUBICULO 9"/>
    <s v="PEDRO JACOME ONOFRE"/>
    <s v="REGULADOR"/>
    <m/>
    <x v="2"/>
    <n v="650"/>
    <n v="1"/>
    <n v="5"/>
    <n v="24"/>
    <n v="120"/>
    <n v="78"/>
  </r>
  <r>
    <n v="507"/>
    <x v="8"/>
    <s v="CUBICULO 9"/>
    <s v="PEDRO JACOME ONOFRE"/>
    <s v="LAMPARAS LED"/>
    <m/>
    <x v="2"/>
    <n v="200"/>
    <n v="2"/>
    <n v="5"/>
    <n v="24"/>
    <n v="120"/>
    <n v="48"/>
  </r>
  <r>
    <n v="508"/>
    <x v="8"/>
    <s v="CUBICULO 9"/>
    <s v="PEDRO JACOME ONOFRE"/>
    <s v="2 CONTACTOS"/>
    <m/>
    <x v="2"/>
    <n v="180"/>
    <n v="2"/>
    <n v="5"/>
    <n v="24"/>
    <n v="120"/>
    <n v="43.2"/>
  </r>
  <r>
    <n v="509"/>
    <x v="8"/>
    <s v="CUBICULO 9"/>
    <s v="PEDRO JACOME ONOFRE"/>
    <s v="AIRE ACONDICIONADO MARCA MIRAGE, COLOR BLANCO, DE 24000 BTU"/>
    <m/>
    <x v="3"/>
    <n v="2000"/>
    <n v="1"/>
    <n v="8"/>
    <n v="24"/>
    <n v="192"/>
    <n v="384"/>
  </r>
  <r>
    <n v="510"/>
    <x v="8"/>
    <s v="CUBICULO 10"/>
    <s v="CARLOS MARTINEZ GALAN"/>
    <s v="MONITOR "/>
    <m/>
    <x v="4"/>
    <n v="120"/>
    <n v="1"/>
    <n v="7"/>
    <n v="24"/>
    <n v="168"/>
    <n v="20.16"/>
  </r>
  <r>
    <n v="511"/>
    <x v="8"/>
    <s v="CUBICULO 10"/>
    <s v="CARLOS MARTINEZ GALAN"/>
    <s v="CPU"/>
    <m/>
    <x v="4"/>
    <n v="95"/>
    <n v="1"/>
    <n v="7"/>
    <n v="24"/>
    <n v="168"/>
    <n v="15.96"/>
  </r>
  <r>
    <n v="512"/>
    <x v="8"/>
    <s v="CUBICULO 10"/>
    <s v="CARLOS MARTINEZ GALAN"/>
    <s v="REGULADOR"/>
    <m/>
    <x v="2"/>
    <n v="650"/>
    <n v="1"/>
    <n v="7"/>
    <n v="24"/>
    <n v="168"/>
    <n v="109.2"/>
  </r>
  <r>
    <n v="513"/>
    <x v="8"/>
    <s v="CUBICULO 10"/>
    <s v="CARLOS MARTINEZ GALAN"/>
    <s v="LAMPARAS LED"/>
    <m/>
    <x v="2"/>
    <n v="200"/>
    <n v="2"/>
    <n v="7"/>
    <n v="24"/>
    <n v="168"/>
    <n v="67.2"/>
  </r>
  <r>
    <n v="514"/>
    <x v="8"/>
    <s v="CUBICULO 10"/>
    <s v="CARLOS MARTINEZ GALAN"/>
    <s v="AIRE ACONDICIONADO MARCA MIRARE, COLOR BLANCO, DE 24000 BTU"/>
    <m/>
    <x v="3"/>
    <n v="2000"/>
    <n v="1"/>
    <n v="8"/>
    <n v="24"/>
    <n v="192"/>
    <n v="384"/>
  </r>
  <r>
    <n v="515"/>
    <x v="8"/>
    <s v="CUBICULO MULTIFUNCIONAL 11"/>
    <m/>
    <s v="LUMINARIA LINEAL "/>
    <m/>
    <x v="2"/>
    <n v="200"/>
    <n v="2"/>
    <n v="7"/>
    <n v="22"/>
    <n v="154"/>
    <n v="61.6"/>
  </r>
  <r>
    <n v="516"/>
    <x v="8"/>
    <s v="CUBICULO MULTIFUNCIONAL 11"/>
    <m/>
    <s v="MONITOR "/>
    <m/>
    <x v="4"/>
    <n v="120"/>
    <n v="1"/>
    <n v="5"/>
    <n v="22"/>
    <n v="110"/>
    <n v="13.2"/>
  </r>
  <r>
    <n v="517"/>
    <x v="8"/>
    <s v="CUBICULO MULTIFUNCIONAL 12"/>
    <m/>
    <s v="MONITOR "/>
    <m/>
    <x v="4"/>
    <n v="120"/>
    <n v="1"/>
    <n v="5"/>
    <n v="22"/>
    <n v="110"/>
    <n v="13.2"/>
  </r>
  <r>
    <n v="518"/>
    <x v="8"/>
    <s v="CUBICULO MULTIFUNCIONAL 13"/>
    <m/>
    <s v="MONITOR "/>
    <m/>
    <x v="4"/>
    <n v="120"/>
    <n v="1"/>
    <n v="5"/>
    <n v="22"/>
    <n v="110"/>
    <n v="13.2"/>
  </r>
  <r>
    <n v="519"/>
    <x v="8"/>
    <s v="CUBICULO MULTIFUNCIONAL 13"/>
    <m/>
    <s v="CPU"/>
    <m/>
    <x v="4"/>
    <n v="95"/>
    <n v="1"/>
    <n v="5"/>
    <n v="22"/>
    <n v="110"/>
    <n v="10.45"/>
  </r>
  <r>
    <n v="520"/>
    <x v="8"/>
    <s v="CUBICULO MULTIFUNCIONAL 13"/>
    <m/>
    <s v="CPU"/>
    <m/>
    <x v="4"/>
    <n v="95"/>
    <n v="1"/>
    <n v="5"/>
    <n v="22"/>
    <n v="110"/>
    <n v="10.45"/>
  </r>
  <r>
    <n v="521"/>
    <x v="8"/>
    <s v="CUBICULO MULTIFUNCIONAL 14"/>
    <m/>
    <s v="CPU"/>
    <m/>
    <x v="4"/>
    <n v="95"/>
    <n v="1"/>
    <n v="5"/>
    <n v="22"/>
    <n v="110"/>
    <n v="10.45"/>
  </r>
  <r>
    <n v="522"/>
    <x v="8"/>
    <s v="CUBICULO MULTIFUNCIONAL 14"/>
    <m/>
    <s v="IMPRESORA"/>
    <m/>
    <x v="4"/>
    <n v="70"/>
    <n v="1"/>
    <n v="3"/>
    <n v="22"/>
    <n v="66"/>
    <n v="4.62"/>
  </r>
  <r>
    <n v="523"/>
    <x v="8"/>
    <s v="CUBICULO MULTIFUNCIONAL 14"/>
    <m/>
    <s v="DISPENSADOR DE AGUA"/>
    <m/>
    <x v="5"/>
    <n v="100"/>
    <n v="1"/>
    <n v="2"/>
    <n v="22"/>
    <n v="44"/>
    <n v="4.4000000000000004"/>
  </r>
  <r>
    <n v="524"/>
    <x v="8"/>
    <s v="CUBICULO MULTIFUNCIONAL 14"/>
    <m/>
    <s v="CAFETERA"/>
    <m/>
    <x v="5"/>
    <n v="900"/>
    <n v="1"/>
    <n v="1"/>
    <n v="22"/>
    <n v="22"/>
    <n v="19.8"/>
  </r>
  <r>
    <n v="525"/>
    <x v="8"/>
    <s v="PASILLOS PLANTA BAJA EDIFICIO E"/>
    <m/>
    <s v="LAMPARAS LED"/>
    <m/>
    <x v="2"/>
    <n v="200"/>
    <n v="20"/>
    <n v="12"/>
    <n v="24"/>
    <n v="288"/>
    <n v="1152"/>
  </r>
  <r>
    <n v="526"/>
    <x v="8"/>
    <s v="PASILLOS PLANTA BAJA EDIFICIO E"/>
    <m/>
    <s v="CAMARA"/>
    <m/>
    <x v="4"/>
    <n v="9.6"/>
    <n v="1"/>
    <n v="24"/>
    <n v="24"/>
    <n v="576"/>
    <n v="5.5295999999999994"/>
  </r>
  <r>
    <n v="527"/>
    <x v="8"/>
    <s v="PASILLOS PLANTA ALTA EDIFICIO E"/>
    <m/>
    <s v="2 CAMARAS MARCA EPCOM"/>
    <m/>
    <x v="1"/>
    <n v="9.6"/>
    <n v="2"/>
    <n v="24"/>
    <n v="24"/>
    <n v="576"/>
    <n v="11.059199999999999"/>
  </r>
  <r>
    <n v="528"/>
    <x v="8"/>
    <s v="PASILLOS PLANTA ALTA EDIFICIO E"/>
    <m/>
    <s v="TERMOSTATO"/>
    <m/>
    <x v="4"/>
    <n v="3"/>
    <n v="1"/>
    <n v="4"/>
    <n v="24"/>
    <n v="96"/>
    <n v="0.28799999999999998"/>
  </r>
  <r>
    <n v="529"/>
    <x v="8"/>
    <s v="PASILLOS PLANTA ALTA EDIFICIO E"/>
    <m/>
    <s v="2 ALARMAS"/>
    <m/>
    <x v="4"/>
    <n v="3"/>
    <n v="2"/>
    <n v="4"/>
    <n v="24"/>
    <n v="96"/>
    <n v="0.57599999999999996"/>
  </r>
  <r>
    <n v="530"/>
    <x v="8"/>
    <s v="PASILLOS PLANTA ALTA EDIFICIO E"/>
    <m/>
    <s v="2 CONTACTOS"/>
    <m/>
    <x v="2"/>
    <n v="180"/>
    <n v="2"/>
    <n v="5"/>
    <n v="24"/>
    <n v="120"/>
    <n v="43.2"/>
  </r>
  <r>
    <n v="531"/>
    <x v="8"/>
    <s v="PASILLOS PLANTA ALTA EDIFICIO E"/>
    <m/>
    <s v="LAMPARAS LED"/>
    <m/>
    <x v="2"/>
    <n v="200"/>
    <n v="8"/>
    <n v="7"/>
    <n v="24"/>
    <n v="168"/>
    <n v="268.8"/>
  </r>
  <r>
    <n v="532"/>
    <x v="8"/>
    <s v="CENTRO DE CARGA DE ENERGIA ELECTRICA PLANTA BAJA EDIFICIO E"/>
    <m/>
    <s v="1 FOCO DE LUZ BLANCA"/>
    <m/>
    <x v="2"/>
    <n v="75"/>
    <n v="1"/>
    <n v="7"/>
    <n v="22"/>
    <n v="154"/>
    <n v="11.55"/>
  </r>
  <r>
    <n v="533"/>
    <x v="8"/>
    <s v="CENTRO DE CARGA DE ENERGIA ELECTRICA PLANTA BAJA EDIFICIO E"/>
    <m/>
    <s v="2 CONTACTOS"/>
    <m/>
    <x v="2"/>
    <n v="180"/>
    <n v="2"/>
    <n v="7"/>
    <n v="22"/>
    <n v="154"/>
    <n v="55.44"/>
  </r>
  <r>
    <n v="534"/>
    <x v="8"/>
    <s v="BAÑOS DE HOMBRES"/>
    <m/>
    <s v="2 FOCOS DE LUZ BLANCA"/>
    <m/>
    <x v="2"/>
    <n v="75"/>
    <n v="2"/>
    <n v="8"/>
    <n v="24"/>
    <n v="192"/>
    <n v="28.8"/>
  </r>
  <r>
    <n v="535"/>
    <x v="8"/>
    <s v="BAÑOS DE MUJERES"/>
    <m/>
    <s v="2 FOCOS DE LUZ BLANCA"/>
    <m/>
    <x v="2"/>
    <n v="75"/>
    <n v="2"/>
    <n v="5"/>
    <n v="24"/>
    <n v="120"/>
    <n v="18"/>
  </r>
  <r>
    <n v="536"/>
    <x v="8"/>
    <s v="BAÑOS DE MUJERES"/>
    <m/>
    <s v="ALARMA "/>
    <m/>
    <x v="4"/>
    <n v="30"/>
    <n v="1"/>
    <n v="2"/>
    <n v="24"/>
    <n v="48"/>
    <n v="1.44"/>
  </r>
  <r>
    <n v="537"/>
    <x v="8"/>
    <s v="BAÑOS DE MUJERES"/>
    <m/>
    <s v="1 CONTACTO"/>
    <m/>
    <x v="2"/>
    <n v="180"/>
    <n v="1"/>
    <n v="3"/>
    <n v="24"/>
    <n v="72"/>
    <n v="12.96"/>
  </r>
  <r>
    <n v="538"/>
    <x v="8"/>
    <s v="BAÑOS DE MUJERES"/>
    <m/>
    <s v="LAMPARAS LED"/>
    <m/>
    <x v="2"/>
    <n v="200"/>
    <n v="8"/>
    <n v="7"/>
    <n v="24"/>
    <n v="168"/>
    <n v="268.8"/>
  </r>
  <r>
    <n v="539"/>
    <x v="9"/>
    <s v="CUBICULO DE DOCENTES"/>
    <m/>
    <s v="AIRE ACONDICIONADO MARCA MIRAGE, COLOR BLANCO, 38000 BTU, SERIE XF361T8021850262"/>
    <s v="MODELO XF361T"/>
    <x v="3"/>
    <n v="3455"/>
    <n v="1"/>
    <n v="8"/>
    <n v="22"/>
    <n v="176"/>
    <n v="608.08000000000004"/>
  </r>
  <r>
    <n v="540"/>
    <x v="9"/>
    <s v="CUBICULO DE DOCENTES"/>
    <m/>
    <s v="REGULADOR DE ENERGIA ELECTRICA MARCA SOLABASIC, COLOR BLANCO, 1200 W"/>
    <m/>
    <x v="2"/>
    <n v="1200"/>
    <n v="1"/>
    <n v="7"/>
    <n v="22"/>
    <n v="154"/>
    <n v="184.8"/>
  </r>
  <r>
    <n v="541"/>
    <x v="9"/>
    <s v="CUBICULO DE DOCENTES"/>
    <m/>
    <s v="REGULADOR DE ENERGIA ELECTRICA MARCA SOLABASIC, COLOR BLANCO, 1200 W"/>
    <m/>
    <x v="2"/>
    <n v="1200"/>
    <n v="1"/>
    <n v="7"/>
    <n v="22"/>
    <n v="154"/>
    <n v="184.8"/>
  </r>
  <r>
    <n v="542"/>
    <x v="9"/>
    <s v="CUBICULO DE DOCENTES"/>
    <m/>
    <s v="REGULADOR DE ENERGIA ELECTRICA MARCA SOLABASIC, COLOR BLANCO, 1200 W"/>
    <m/>
    <x v="2"/>
    <n v="1200"/>
    <n v="1"/>
    <n v="7"/>
    <n v="22"/>
    <n v="154"/>
    <n v="184.8"/>
  </r>
  <r>
    <n v="543"/>
    <x v="9"/>
    <s v="CUBICULO DE DOCENTES"/>
    <m/>
    <s v="REGULADOR DE ENERGIA ELECTRICA MARCA SOLABASIC, COLOR BLANCO, 1200 W"/>
    <m/>
    <x v="2"/>
    <n v="1200"/>
    <n v="1"/>
    <n v="7"/>
    <n v="22"/>
    <n v="154"/>
    <n v="184.8"/>
  </r>
  <r>
    <n v="544"/>
    <x v="9"/>
    <s v="CUBICULO DE DOCENTES"/>
    <m/>
    <s v="REGULADOR DE ENERGIA MARCA FORZA, COLOR NEGRO"/>
    <m/>
    <x v="2"/>
    <n v="750"/>
    <n v="1"/>
    <n v="7"/>
    <n v="22"/>
    <n v="154"/>
    <n v="115.5"/>
  </r>
  <r>
    <n v="545"/>
    <x v="9"/>
    <s v="CUBICULO DE DOCENTES"/>
    <m/>
    <s v="LAMPARAS LED"/>
    <m/>
    <x v="2"/>
    <n v="200"/>
    <n v="8"/>
    <n v="7"/>
    <n v="22"/>
    <n v="154"/>
    <n v="246.4"/>
  </r>
  <r>
    <n v="546"/>
    <x v="9"/>
    <s v="CUBICULO DE DOCENTES"/>
    <m/>
    <s v="REGULADOR DE ENERGIA ELECTRICA MARCA SOLABASIC, COLOR BLANCO, 1200 W"/>
    <m/>
    <x v="2"/>
    <n v="1200"/>
    <n v="1"/>
    <n v="7"/>
    <n v="22"/>
    <n v="154"/>
    <n v="184.8"/>
  </r>
  <r>
    <n v="547"/>
    <x v="9"/>
    <s v="CUBICULO DE DOCENTES"/>
    <m/>
    <s v="MODEM"/>
    <m/>
    <x v="4"/>
    <n v="25"/>
    <n v="1"/>
    <n v="20"/>
    <n v="22"/>
    <n v="440"/>
    <n v="11"/>
  </r>
  <r>
    <n v="548"/>
    <x v="9"/>
    <s v="CUBICULO DE DOCENTES"/>
    <m/>
    <s v="3 CONTACTOS"/>
    <m/>
    <x v="2"/>
    <n v="18"/>
    <n v="3"/>
    <n v="8"/>
    <n v="22"/>
    <n v="176"/>
    <n v="9.5039999999999996"/>
  </r>
  <r>
    <n v="549"/>
    <x v="9"/>
    <s v="CUBICULO DE DOCENTES"/>
    <m/>
    <s v="IMPRESORA 3D MARCA MAKERBOT REPLICATOR, COLOR NEGRA, SERIE 07898581341345"/>
    <s v="MODELO PABH65"/>
    <x v="4"/>
    <n v="200"/>
    <n v="1"/>
    <n v="4"/>
    <n v="22"/>
    <n v="88"/>
    <n v="17.600000000000001"/>
  </r>
  <r>
    <n v="550"/>
    <x v="9"/>
    <s v="CUBICULO DE DOCENTES"/>
    <m/>
    <s v="IMPRESORA 3D MARCA MAKERBOT REPLICATOR, COLOR NEGRA, SERIE 07898581341345"/>
    <s v="MODELO PABH65"/>
    <x v="4"/>
    <n v="200"/>
    <n v="1"/>
    <n v="4"/>
    <n v="22"/>
    <n v="88"/>
    <n v="17.600000000000001"/>
  </r>
  <r>
    <n v="551"/>
    <x v="9"/>
    <s v="CUBICULO DE DOCENTES"/>
    <m/>
    <s v="MONITORES MARCA THINKCENTRE, COLOR NEGRO"/>
    <m/>
    <x v="4"/>
    <n v="120"/>
    <n v="1"/>
    <n v="5"/>
    <n v="22"/>
    <n v="110"/>
    <n v="13.2"/>
  </r>
  <r>
    <n v="552"/>
    <x v="9"/>
    <s v="CUBICULO DE DOCENTES"/>
    <m/>
    <s v="MONITORES MARCA THINKCENTRE, COLOR NEGRO"/>
    <m/>
    <x v="4"/>
    <n v="120"/>
    <n v="1"/>
    <n v="5"/>
    <n v="22"/>
    <n v="110"/>
    <n v="13.2"/>
  </r>
  <r>
    <n v="553"/>
    <x v="9"/>
    <s v="CUBICULO DE DOCENTES"/>
    <m/>
    <s v="MONITORES MARCA THINKCENTRE, COLOR NEGRO"/>
    <m/>
    <x v="4"/>
    <n v="120"/>
    <n v="1"/>
    <n v="5"/>
    <n v="22"/>
    <n v="110"/>
    <n v="13.2"/>
  </r>
  <r>
    <n v="554"/>
    <x v="9"/>
    <s v="CUBICULO DE DOCENTES"/>
    <m/>
    <s v="MONITORES MARCA THINKCENTRE, COLOR NEGRO"/>
    <m/>
    <x v="4"/>
    <n v="120"/>
    <n v="1"/>
    <n v="5"/>
    <n v="22"/>
    <n v="110"/>
    <n v="13.2"/>
  </r>
  <r>
    <n v="555"/>
    <x v="9"/>
    <s v="CUBICULO DE DOCENTES"/>
    <m/>
    <s v="MONITORES MARCA THINKCENTRE, COLOR NEGRO"/>
    <m/>
    <x v="4"/>
    <n v="120"/>
    <n v="1"/>
    <n v="5"/>
    <n v="22"/>
    <n v="110"/>
    <n v="13.2"/>
  </r>
  <r>
    <n v="556"/>
    <x v="9"/>
    <s v="CUBICULO DE DOCENTES"/>
    <m/>
    <s v="IMPRESORA MARCA CANON, COLOR BLANCA, SERIE NWQ58434"/>
    <s v="MODELO F164002"/>
    <x v="4"/>
    <n v="70"/>
    <n v="1"/>
    <n v="3"/>
    <n v="22"/>
    <n v="66"/>
    <n v="4.62"/>
  </r>
  <r>
    <n v="557"/>
    <x v="9"/>
    <s v="CUBICULO DE DOCENTES"/>
    <m/>
    <s v="IMPRESORA MARCA EPSON, COLOR NEGRO, SERIE Q8BK041120"/>
    <s v="MODELO C462H"/>
    <x v="4"/>
    <n v="70"/>
    <n v="1"/>
    <n v="3"/>
    <n v="22"/>
    <n v="66"/>
    <n v="4.62"/>
  </r>
  <r>
    <n v="558"/>
    <x v="9"/>
    <s v="LCIM"/>
    <m/>
    <s v="8 CONTACTOS"/>
    <m/>
    <x v="2"/>
    <n v="120"/>
    <n v="8"/>
    <n v="5"/>
    <n v="22"/>
    <n v="110"/>
    <n v="105.6"/>
  </r>
  <r>
    <n v="559"/>
    <x v="9"/>
    <s v="LCIM"/>
    <m/>
    <s v="LAMPARAS LED"/>
    <m/>
    <x v="2"/>
    <n v="200"/>
    <n v="8"/>
    <n v="6"/>
    <n v="22"/>
    <n v="132"/>
    <n v="211.2"/>
  </r>
  <r>
    <n v="560"/>
    <x v="9"/>
    <s v="LCIM"/>
    <m/>
    <s v="2 CNC"/>
    <m/>
    <x v="4"/>
    <n v="5500"/>
    <n v="2"/>
    <n v="4"/>
    <n v="22"/>
    <n v="88"/>
    <n v="968"/>
  </r>
  <r>
    <n v="561"/>
    <x v="9"/>
    <s v="LCIM"/>
    <m/>
    <s v="1 BANDA TRANSPORTADORA"/>
    <m/>
    <x v="4"/>
    <n v="110"/>
    <n v="1"/>
    <n v="4"/>
    <n v="22"/>
    <n v="88"/>
    <n v="9.68"/>
  </r>
  <r>
    <n v="562"/>
    <x v="9"/>
    <s v="F1"/>
    <m/>
    <s v="MONITOR"/>
    <m/>
    <x v="4"/>
    <n v="120"/>
    <n v="1"/>
    <n v="5"/>
    <n v="24"/>
    <n v="120"/>
    <n v="14.4"/>
  </r>
  <r>
    <n v="563"/>
    <x v="9"/>
    <s v="F1"/>
    <m/>
    <s v="CPU"/>
    <m/>
    <x v="4"/>
    <n v="95"/>
    <n v="1"/>
    <n v="5"/>
    <n v="24"/>
    <n v="120"/>
    <n v="11.4"/>
  </r>
  <r>
    <n v="564"/>
    <x v="9"/>
    <s v="F1"/>
    <m/>
    <s v="5 IMPRESORAS 3D"/>
    <m/>
    <x v="4"/>
    <n v="191"/>
    <n v="5"/>
    <n v="5"/>
    <n v="24"/>
    <n v="120"/>
    <n v="114.6"/>
  </r>
  <r>
    <n v="565"/>
    <x v="9"/>
    <s v="F1"/>
    <m/>
    <s v="LAMPARAS LED"/>
    <m/>
    <x v="4"/>
    <n v="200"/>
    <n v="8"/>
    <n v="4"/>
    <n v="24"/>
    <n v="96"/>
    <n v="153.6"/>
  </r>
  <r>
    <n v="566"/>
    <x v="9"/>
    <s v="F1"/>
    <m/>
    <s v="4 CONTACTOS"/>
    <m/>
    <x v="2"/>
    <n v="180"/>
    <n v="4"/>
    <n v="5"/>
    <n v="24"/>
    <n v="120"/>
    <n v="86.4"/>
  </r>
  <r>
    <n v="567"/>
    <x v="9"/>
    <s v="F1"/>
    <m/>
    <s v="AIRE ACONDICIONADO MIRAGE, COLOR BLANCO, 12000 BTU, SERIE ENF121D7062212485"/>
    <s v="MODELO ELF121D"/>
    <x v="3"/>
    <n v="1000"/>
    <n v="1"/>
    <n v="8"/>
    <n v="24"/>
    <n v="192"/>
    <n v="192"/>
  </r>
  <r>
    <n v="568"/>
    <x v="9"/>
    <s v="F1"/>
    <m/>
    <s v="IMPRESORA CANON"/>
    <m/>
    <x v="4"/>
    <n v="300"/>
    <n v="1"/>
    <n v="5"/>
    <n v="24"/>
    <n v="120"/>
    <n v="36"/>
  </r>
  <r>
    <n v="569"/>
    <x v="9"/>
    <s v="PASILLOS AULAS F"/>
    <m/>
    <s v="LAMPARAS LED"/>
    <m/>
    <x v="2"/>
    <n v="200"/>
    <n v="6"/>
    <n v="5"/>
    <n v="24"/>
    <n v="120"/>
    <n v="144"/>
  </r>
  <r>
    <n v="570"/>
    <x v="10"/>
    <s v="LABORATORIO DE COMPUTO 1"/>
    <m/>
    <s v="COMPUTADOR DELL BLANCO"/>
    <s v="S2425Ht"/>
    <x v="4"/>
    <n v="45"/>
    <n v="30"/>
    <n v="8"/>
    <n v="24"/>
    <n v="192"/>
    <n v="259.2"/>
  </r>
  <r>
    <n v="571"/>
    <x v="10"/>
    <s v="LABORATORIO DE COMPUTO 1"/>
    <m/>
    <s v="LUMINARIA LINEAL"/>
    <m/>
    <x v="2"/>
    <n v="30"/>
    <n v="17"/>
    <n v="8"/>
    <n v="24"/>
    <n v="192"/>
    <n v="97.92"/>
  </r>
  <r>
    <n v="572"/>
    <x v="10"/>
    <s v="LABORATORIO DE COMPUTO 1"/>
    <m/>
    <s v="CAÑON ACER"/>
    <m/>
    <x v="4"/>
    <n v="275"/>
    <n v="1"/>
    <n v="8"/>
    <n v="24"/>
    <n v="192"/>
    <n v="52.8"/>
  </r>
  <r>
    <n v="573"/>
    <x v="10"/>
    <s v="LABORATORIO DE COMPUTO 1"/>
    <m/>
    <s v="ARUBA"/>
    <s v="JL686B"/>
    <x v="4"/>
    <n v="370"/>
    <n v="1"/>
    <n v="12"/>
    <n v="24"/>
    <n v="288"/>
    <n v="106.56"/>
  </r>
  <r>
    <n v="574"/>
    <x v="10"/>
    <s v="LABORATORIO DE COMPUTO 1"/>
    <m/>
    <s v="REGULADOR DE VOLTAJE "/>
    <m/>
    <x v="4"/>
    <n v="10"/>
    <n v="10"/>
    <n v="12"/>
    <n v="24"/>
    <n v="288"/>
    <n v="28.8"/>
  </r>
  <r>
    <n v="575"/>
    <x v="10"/>
    <s v="LABORATORIO DE COMPUTO 1"/>
    <m/>
    <s v="AIRE ACONDICIONADO MIRAGE NEX 24000 "/>
    <m/>
    <x v="3"/>
    <n v="2000"/>
    <n v="1"/>
    <n v="8"/>
    <n v="24"/>
    <n v="192"/>
    <n v="384"/>
  </r>
  <r>
    <n v="576"/>
    <x v="10"/>
    <s v="OFICINA DE LABORATORIO DE COMPUTO"/>
    <m/>
    <s v="COMPUTADOR HP "/>
    <m/>
    <x v="4"/>
    <n v="300"/>
    <n v="1"/>
    <n v="4"/>
    <n v="24"/>
    <n v="96"/>
    <n v="28.8"/>
  </r>
  <r>
    <n v="577"/>
    <x v="10"/>
    <s v="OFICINA DE LABORATORIO DE COMPUTO"/>
    <m/>
    <s v="COMPUTADORA ARMADA GAMER "/>
    <m/>
    <x v="4"/>
    <n v="95"/>
    <n v="1"/>
    <n v="8"/>
    <n v="24"/>
    <n v="192"/>
    <n v="18.239999999999998"/>
  </r>
  <r>
    <n v="578"/>
    <x v="10"/>
    <s v="OFICINA DE LABORATORIO DE COMPUTO"/>
    <m/>
    <s v="IMPRESORA HP "/>
    <s v="LASERP3015"/>
    <x v="4"/>
    <n v="280"/>
    <n v="1"/>
    <n v="2"/>
    <n v="24"/>
    <n v="48"/>
    <n v="13.44"/>
  </r>
  <r>
    <n v="579"/>
    <x v="10"/>
    <s v="OFICINA DE LABORATORIO DE COMPUTO"/>
    <m/>
    <s v="DISPENSADOR DE AGUA"/>
    <s v="GXCC01D"/>
    <x v="5"/>
    <n v="5"/>
    <n v="1"/>
    <n v="1"/>
    <n v="24"/>
    <n v="24"/>
    <n v="0.12"/>
  </r>
  <r>
    <n v="580"/>
    <x v="10"/>
    <s v="OFICINA DE LABORATORIO DE COMPUTO"/>
    <m/>
    <s v="LUMINARIA"/>
    <m/>
    <x v="2"/>
    <n v="30"/>
    <n v="6"/>
    <n v="8"/>
    <n v="24"/>
    <n v="192"/>
    <n v="34.56"/>
  </r>
  <r>
    <n v="581"/>
    <x v="10"/>
    <s v="SALA DE INTERNET"/>
    <m/>
    <s v="REGULADOR DE VOLTAJE"/>
    <s v="T02"/>
    <x v="4"/>
    <n v="9"/>
    <n v="1"/>
    <n v="12"/>
    <n v="24"/>
    <n v="288"/>
    <n v="2.5920000000000001"/>
  </r>
  <r>
    <n v="582"/>
    <x v="10"/>
    <s v="SALA DE INTERNET"/>
    <m/>
    <s v="AIRE ACONDICIONADO LG 18000 BTU "/>
    <s v="W182CM"/>
    <x v="3"/>
    <n v="1850"/>
    <n v="1"/>
    <n v="8"/>
    <n v="24"/>
    <n v="192"/>
    <n v="355.2"/>
  </r>
  <r>
    <n v="583"/>
    <x v="10"/>
    <s v="SALA DE INTERNET"/>
    <m/>
    <s v="ARUBA "/>
    <s v="JL686B"/>
    <x v="4"/>
    <n v="370"/>
    <n v="1"/>
    <n v="12"/>
    <n v="24"/>
    <n v="288"/>
    <n v="106.56"/>
  </r>
  <r>
    <n v="584"/>
    <x v="10"/>
    <s v="SALA DE INTERNET"/>
    <m/>
    <s v="CAÑON  ACER"/>
    <m/>
    <x v="4"/>
    <n v="280"/>
    <n v="1"/>
    <n v="8"/>
    <n v="24"/>
    <n v="192"/>
    <n v="53.76"/>
  </r>
  <r>
    <n v="585"/>
    <x v="10"/>
    <s v="SALA DE INTERNET"/>
    <m/>
    <s v="REGULADOR DE VOLTAJE"/>
    <s v="TO2SON14"/>
    <x v="4"/>
    <n v="10"/>
    <n v="10"/>
    <n v="8"/>
    <n v="24"/>
    <n v="192"/>
    <n v="19.2"/>
  </r>
  <r>
    <n v="586"/>
    <x v="10"/>
    <s v="SALA DE INTERNET"/>
    <m/>
    <s v="COMPUTADOR DELL BLANCO"/>
    <s v="S2425Ht"/>
    <x v="4"/>
    <n v="120"/>
    <n v="30"/>
    <n v="8"/>
    <n v="24"/>
    <n v="192"/>
    <n v="691.2"/>
  </r>
  <r>
    <n v="587"/>
    <x v="10"/>
    <s v="LAB. SOL"/>
    <m/>
    <s v="THERMOSTATO"/>
    <m/>
    <x v="4"/>
    <n v="16"/>
    <n v="1"/>
    <n v="4"/>
    <n v="24"/>
    <n v="96"/>
    <n v="1.536"/>
  </r>
  <r>
    <n v="588"/>
    <x v="10"/>
    <s v="PASILLO EXTERIOR"/>
    <m/>
    <s v="LAPTOP"/>
    <m/>
    <x v="4"/>
    <n v="225"/>
    <n v="1"/>
    <n v="5"/>
    <n v="24"/>
    <n v="120"/>
    <n v="27"/>
  </r>
  <r>
    <n v="589"/>
    <x v="10"/>
    <s v="PASILLO EXTERIOR"/>
    <m/>
    <s v="MONITOR "/>
    <m/>
    <x v="4"/>
    <n v="120"/>
    <n v="1"/>
    <n v="5"/>
    <n v="24"/>
    <n v="120"/>
    <n v="14.4"/>
  </r>
  <r>
    <n v="590"/>
    <x v="10"/>
    <s v="PASILLO EXTERIOR"/>
    <m/>
    <s v="CPU"/>
    <m/>
    <x v="4"/>
    <n v="95"/>
    <n v="1"/>
    <n v="5"/>
    <n v="24"/>
    <n v="120"/>
    <n v="11.4"/>
  </r>
  <r>
    <n v="591"/>
    <x v="10"/>
    <s v="CUBICULO MULTIFUNCIONAL 14"/>
    <m/>
    <s v="LAPTOP"/>
    <m/>
    <x v="4"/>
    <n v="225"/>
    <n v="1"/>
    <n v="5"/>
    <n v="24"/>
    <n v="120"/>
    <n v="27"/>
  </r>
  <r>
    <n v="592"/>
    <x v="10"/>
    <s v="CUBICULO MULTIFUNCIONAL 10"/>
    <m/>
    <s v="LAPTOP"/>
    <m/>
    <x v="4"/>
    <n v="225"/>
    <n v="1"/>
    <n v="5"/>
    <n v="24"/>
    <n v="120"/>
    <n v="27"/>
  </r>
  <r>
    <n v="593"/>
    <x v="10"/>
    <s v="CUBICULO MULTIFUNCIONAL 10"/>
    <m/>
    <s v="LAPTOP"/>
    <m/>
    <x v="4"/>
    <n v="225"/>
    <n v="1"/>
    <n v="5"/>
    <n v="24"/>
    <n v="120"/>
    <n v="27"/>
  </r>
  <r>
    <n v="594"/>
    <x v="10"/>
    <s v="CUNICULO MULTIFUNCIONAL 9"/>
    <m/>
    <s v="MODEM"/>
    <m/>
    <x v="4"/>
    <n v="25"/>
    <n v="1"/>
    <n v="10"/>
    <n v="24"/>
    <n v="240"/>
    <n v="6"/>
  </r>
  <r>
    <n v="595"/>
    <x v="10"/>
    <s v="CUBICULO BASICAS"/>
    <m/>
    <s v="LAPTOP"/>
    <m/>
    <x v="4"/>
    <n v="225"/>
    <n v="1"/>
    <n v="10"/>
    <n v="24"/>
    <n v="240"/>
    <n v="54"/>
  </r>
  <r>
    <n v="596"/>
    <x v="10"/>
    <s v="LABSOL"/>
    <m/>
    <s v="MONITOR "/>
    <m/>
    <x v="4"/>
    <n v="120"/>
    <n v="1"/>
    <n v="5"/>
    <n v="24"/>
    <n v="120"/>
    <n v="14.4"/>
  </r>
  <r>
    <n v="597"/>
    <x v="10"/>
    <s v="LABSOL"/>
    <m/>
    <s v="LAPTOP"/>
    <m/>
    <x v="4"/>
    <n v="225"/>
    <n v="1"/>
    <n v="5"/>
    <n v="24"/>
    <n v="120"/>
    <n v="27"/>
  </r>
  <r>
    <n v="598"/>
    <x v="10"/>
    <s v="LABSOL"/>
    <m/>
    <s v="LAPTOP"/>
    <m/>
    <x v="4"/>
    <n v="255"/>
    <n v="1"/>
    <n v="5"/>
    <n v="24"/>
    <n v="120"/>
    <n v="30.6"/>
  </r>
  <r>
    <n v="599"/>
    <x v="10"/>
    <s v="LABSOL"/>
    <m/>
    <s v="DISPENSADOR DE AGUA"/>
    <m/>
    <x v="5"/>
    <n v="100"/>
    <n v="1"/>
    <n v="2"/>
    <n v="24"/>
    <n v="48"/>
    <n v="4.8"/>
  </r>
  <r>
    <n v="600"/>
    <x v="10"/>
    <s v="LABSOL"/>
    <m/>
    <s v="MONITOR "/>
    <m/>
    <x v="4"/>
    <n v="120"/>
    <n v="1"/>
    <n v="5"/>
    <n v="24"/>
    <n v="120"/>
    <n v="14.4"/>
  </r>
  <r>
    <n v="601"/>
    <x v="10"/>
    <s v="ABORATORIO DE MANUFACTURA INTEGRADA POR COMPUTADORAS"/>
    <m/>
    <s v="MICROONDAS "/>
    <m/>
    <x v="5"/>
    <n v="800"/>
    <n v="1"/>
    <n v="1"/>
    <n v="24"/>
    <n v="24"/>
    <n v="19.2"/>
  </r>
  <r>
    <n v="602"/>
    <x v="10"/>
    <s v="PASILLO EXTERIOR"/>
    <m/>
    <s v="MONITOR "/>
    <m/>
    <x v="4"/>
    <n v="120"/>
    <n v="1"/>
    <n v="5"/>
    <n v="24"/>
    <n v="120"/>
    <n v="14.4"/>
  </r>
  <r>
    <n v="603"/>
    <x v="10"/>
    <s v="CUBICULO MULTIFUNCIONAL 14"/>
    <m/>
    <s v="LAPTOP"/>
    <m/>
    <x v="4"/>
    <n v="225"/>
    <n v="1"/>
    <n v="5"/>
    <n v="24"/>
    <n v="120"/>
    <n v="27"/>
  </r>
  <r>
    <n v="604"/>
    <x v="10"/>
    <s v="CUBICULO MULTIFUNCIONAL 10"/>
    <m/>
    <s v="LAPTOP"/>
    <m/>
    <x v="4"/>
    <n v="225"/>
    <n v="1"/>
    <n v="5"/>
    <n v="24"/>
    <n v="120"/>
    <n v="27"/>
  </r>
  <r>
    <n v="605"/>
    <x v="10"/>
    <s v="CUBICULO MULTIFUNCIONAL 10"/>
    <m/>
    <s v="LAPTOP"/>
    <m/>
    <x v="4"/>
    <n v="225"/>
    <n v="1"/>
    <n v="5"/>
    <n v="24"/>
    <n v="120"/>
    <n v="27"/>
  </r>
  <r>
    <n v="606"/>
    <x v="10"/>
    <s v="CUNICULO MULTIFUNCIONAL 9"/>
    <m/>
    <s v="MODEM"/>
    <m/>
    <x v="4"/>
    <n v="25"/>
    <n v="1"/>
    <n v="10"/>
    <n v="24"/>
    <n v="240"/>
    <n v="6"/>
  </r>
  <r>
    <n v="607"/>
    <x v="10"/>
    <s v="CUBICULO BASICAS"/>
    <m/>
    <s v="LAPTOP"/>
    <m/>
    <x v="4"/>
    <n v="225"/>
    <n v="1"/>
    <n v="10"/>
    <n v="24"/>
    <n v="240"/>
    <n v="54"/>
  </r>
  <r>
    <n v="608"/>
    <x v="10"/>
    <s v="LABSOL"/>
    <m/>
    <s v="MONITOR "/>
    <m/>
    <x v="4"/>
    <n v="120"/>
    <n v="1"/>
    <n v="5"/>
    <n v="24"/>
    <n v="120"/>
    <n v="14.4"/>
  </r>
  <r>
    <n v="609"/>
    <x v="10"/>
    <s v="LABSOL"/>
    <m/>
    <s v="LAPTOP"/>
    <m/>
    <x v="4"/>
    <n v="225"/>
    <n v="1"/>
    <n v="5"/>
    <n v="24"/>
    <n v="120"/>
    <n v="27"/>
  </r>
  <r>
    <n v="610"/>
    <x v="10"/>
    <s v="LABSOL"/>
    <m/>
    <s v="LAPTOP"/>
    <m/>
    <x v="4"/>
    <n v="255"/>
    <n v="1"/>
    <n v="5"/>
    <n v="24"/>
    <n v="120"/>
    <n v="30.6"/>
  </r>
  <r>
    <n v="611"/>
    <x v="10"/>
    <s v="LABSOL"/>
    <m/>
    <s v="DISPENSADOR DE AGUA"/>
    <m/>
    <x v="5"/>
    <n v="100"/>
    <n v="1"/>
    <n v="2"/>
    <n v="24"/>
    <n v="48"/>
    <n v="4.8"/>
  </r>
  <r>
    <n v="612"/>
    <x v="10"/>
    <s v="LABSOL"/>
    <m/>
    <s v="MONITOR "/>
    <m/>
    <x v="4"/>
    <n v="120"/>
    <n v="1"/>
    <n v="5"/>
    <n v="24"/>
    <n v="120"/>
    <n v="14.4"/>
  </r>
  <r>
    <n v="613"/>
    <x v="10"/>
    <s v="ABORATORIO DE MANUFACTURA INTEGRADA POR COMPUTADORAS"/>
    <m/>
    <s v="MICROONDAS "/>
    <m/>
    <x v="5"/>
    <n v="800"/>
    <n v="1"/>
    <n v="1"/>
    <n v="24"/>
    <n v="24"/>
    <n v="19.2"/>
  </r>
  <r>
    <n v="614"/>
    <x v="10"/>
    <s v="PASILLO EXTERIOR"/>
    <m/>
    <s v="MONITOR "/>
    <m/>
    <x v="4"/>
    <n v="120"/>
    <n v="1"/>
    <n v="5"/>
    <n v="24"/>
    <n v="120"/>
    <n v="14.4"/>
  </r>
  <r>
    <n v="615"/>
    <x v="11"/>
    <s v="G1"/>
    <m/>
    <s v="SWITCH PARA VENTILADORES"/>
    <m/>
    <x v="2"/>
    <n v="240"/>
    <n v="4"/>
    <n v="10"/>
    <n v="24"/>
    <n v="240"/>
    <n v="230.4"/>
  </r>
  <r>
    <n v="616"/>
    <x v="11"/>
    <s v="G1"/>
    <m/>
    <s v="2 SWITCH PARA CORRIENTES (ENCHUFES)"/>
    <m/>
    <x v="2"/>
    <n v="180"/>
    <n v="2"/>
    <n v="6"/>
    <n v="24"/>
    <n v="144"/>
    <n v="51.84"/>
  </r>
  <r>
    <n v="617"/>
    <x v="11"/>
    <s v="G1"/>
    <m/>
    <s v="LAMPARAS LED (LUMINARIA LINEAL)"/>
    <m/>
    <x v="2"/>
    <n v="200"/>
    <n v="16"/>
    <n v="5"/>
    <n v="24"/>
    <n v="120"/>
    <n v="384"/>
  </r>
  <r>
    <n v="618"/>
    <x v="11"/>
    <s v="G1"/>
    <m/>
    <s v="AIRE ACONDICIONADO MIRAGE, COLOR BLANCO, 12000 BTU, SERIE ELF121D7062212349"/>
    <s v="MODELO ELF121D"/>
    <x v="3"/>
    <n v="1000"/>
    <n v="1"/>
    <n v="10"/>
    <n v="24"/>
    <n v="240"/>
    <n v="240"/>
  </r>
  <r>
    <n v="619"/>
    <x v="11"/>
    <s v="G1"/>
    <m/>
    <s v="AIRE ACONDICIONADO MIRAGE, COLOR BLANCO, 24000 BTU, SERIE ELF261H44022300352"/>
    <s v="MODELO ELF261H"/>
    <x v="3"/>
    <n v="2000"/>
    <n v="1"/>
    <n v="10"/>
    <n v="24"/>
    <n v="240"/>
    <n v="480"/>
  </r>
  <r>
    <n v="620"/>
    <x v="11"/>
    <s v="G1"/>
    <s v="JOSE GARCIA VELAZQUEZ"/>
    <s v="IMPRESORA"/>
    <m/>
    <x v="4"/>
    <n v="70"/>
    <n v="1"/>
    <n v="3"/>
    <n v="24"/>
    <n v="72"/>
    <n v="5.04"/>
  </r>
  <r>
    <n v="621"/>
    <x v="11"/>
    <s v="G1"/>
    <s v="JOSE GARCIA VELAZQUEZ"/>
    <s v="THERMOSTATO"/>
    <m/>
    <x v="4"/>
    <n v="16"/>
    <n v="1"/>
    <n v="4"/>
    <n v="24"/>
    <n v="96"/>
    <n v="1.536"/>
  </r>
  <r>
    <n v="622"/>
    <x v="11"/>
    <s v="G2"/>
    <m/>
    <s v="SWITCH PARA VENTILADORES "/>
    <m/>
    <x v="2"/>
    <n v="240"/>
    <n v="4"/>
    <n v="10"/>
    <n v="24"/>
    <n v="240"/>
    <n v="230.4"/>
  </r>
  <r>
    <n v="623"/>
    <x v="11"/>
    <s v="G2"/>
    <m/>
    <s v="3 SWITCH PARA CORRIENTES (ENCHUFES)"/>
    <m/>
    <x v="2"/>
    <n v="180"/>
    <n v="3"/>
    <n v="6"/>
    <n v="24"/>
    <n v="144"/>
    <n v="77.760000000000005"/>
  </r>
  <r>
    <n v="624"/>
    <x v="11"/>
    <s v="G2"/>
    <m/>
    <s v="LAMPARAS LED (LUMINARIA LINEAL)"/>
    <m/>
    <x v="2"/>
    <n v="200"/>
    <n v="16"/>
    <n v="5"/>
    <n v="24"/>
    <n v="120"/>
    <n v="384"/>
  </r>
  <r>
    <n v="625"/>
    <x v="11"/>
    <s v="G2"/>
    <m/>
    <s v="AIRE ACONDICIONADO MIRAGE, COLOR BLANCO, 24000 BTU, SERIE ELF261H44022300264"/>
    <s v="MODELO ELF261H"/>
    <x v="3"/>
    <n v="2000"/>
    <n v="1"/>
    <n v="10"/>
    <n v="24"/>
    <n v="240"/>
    <n v="480"/>
  </r>
  <r>
    <n v="626"/>
    <x v="11"/>
    <s v="G2"/>
    <m/>
    <s v="AIRE ACONDICIONADO MIRAGE, COLOR BLANCO, 12000 BTU, SERIE ELF121D7072206642"/>
    <s v="MODELO ELF121D"/>
    <x v="3"/>
    <n v="1000"/>
    <n v="1"/>
    <n v="10"/>
    <n v="24"/>
    <n v="240"/>
    <n v="240"/>
  </r>
  <r>
    <n v="627"/>
    <x v="11"/>
    <s v="G3"/>
    <m/>
    <s v="4 SWTICH PARA CORRIENTE (ENCHUFES)"/>
    <m/>
    <x v="2"/>
    <n v="180"/>
    <n v="4"/>
    <n v="6"/>
    <n v="24"/>
    <n v="144"/>
    <n v="103.68"/>
  </r>
  <r>
    <n v="628"/>
    <x v="11"/>
    <s v="G3"/>
    <m/>
    <s v="SWITCH PARA VENTILADORES "/>
    <m/>
    <x v="2"/>
    <n v="240"/>
    <n v="4"/>
    <n v="10"/>
    <n v="24"/>
    <n v="240"/>
    <n v="230.4"/>
  </r>
  <r>
    <n v="629"/>
    <x v="11"/>
    <s v="G3"/>
    <m/>
    <s v="LAMPARAS LED (LUMINARIA LINEAL)"/>
    <m/>
    <x v="2"/>
    <n v="200"/>
    <n v="16"/>
    <n v="5"/>
    <n v="24"/>
    <n v="120"/>
    <n v="384"/>
  </r>
  <r>
    <n v="630"/>
    <x v="11"/>
    <s v="G3"/>
    <m/>
    <s v="AIRE ACONDICIONADO MIRAGE, COLOR BLANCO, 24000 BTU, SERIE ELF261H44122201963"/>
    <s v="MODELO ELF261H"/>
    <x v="3"/>
    <n v="2000"/>
    <n v="1"/>
    <n v="10"/>
    <n v="24"/>
    <n v="240"/>
    <n v="480"/>
  </r>
  <r>
    <n v="631"/>
    <x v="11"/>
    <s v="G3"/>
    <s v="HUGO LUGA "/>
    <s v="MONITOR "/>
    <m/>
    <x v="4"/>
    <n v="120"/>
    <n v="1"/>
    <n v="5"/>
    <n v="24"/>
    <n v="120"/>
    <n v="14.4"/>
  </r>
  <r>
    <n v="632"/>
    <x v="11"/>
    <s v="G3"/>
    <s v="HUGO LUGA "/>
    <s v="LAPTOP"/>
    <m/>
    <x v="4"/>
    <n v="225"/>
    <n v="1"/>
    <n v="5"/>
    <n v="24"/>
    <n v="120"/>
    <n v="27"/>
  </r>
  <r>
    <n v="633"/>
    <x v="11"/>
    <s v="G4"/>
    <m/>
    <s v="SWITCH PARA VENTILADORES "/>
    <m/>
    <x v="2"/>
    <n v="240"/>
    <n v="4"/>
    <n v="10"/>
    <n v="24"/>
    <n v="240"/>
    <n v="230.4"/>
  </r>
  <r>
    <n v="634"/>
    <x v="11"/>
    <s v="G4"/>
    <m/>
    <s v="3 SWITCH PARA CORRIENTES (ENCHUFES)"/>
    <m/>
    <x v="2"/>
    <n v="180"/>
    <n v="3"/>
    <n v="6"/>
    <n v="24"/>
    <n v="144"/>
    <n v="77.760000000000005"/>
  </r>
  <r>
    <n v="635"/>
    <x v="11"/>
    <s v="G4"/>
    <m/>
    <s v="LAMPARAS LED (LUMINARIA LINEAL)"/>
    <m/>
    <x v="2"/>
    <n v="200"/>
    <n v="16"/>
    <n v="5"/>
    <n v="24"/>
    <n v="120"/>
    <n v="384"/>
  </r>
  <r>
    <n v="636"/>
    <x v="11"/>
    <s v="G4"/>
    <m/>
    <s v="AIRE ACONDICIONADO MIRAGE, COLOR BLANCO, 24000 BTU, SERIE ELF2044H44022217"/>
    <s v="MODELO ELF201H"/>
    <x v="3"/>
    <n v="2000"/>
    <n v="1"/>
    <n v="10"/>
    <n v="24"/>
    <n v="240"/>
    <n v="480"/>
  </r>
  <r>
    <n v="637"/>
    <x v="11"/>
    <s v="G5"/>
    <m/>
    <s v="SWITCH PARA VENTILADORES ("/>
    <m/>
    <x v="2"/>
    <n v="240"/>
    <n v="4"/>
    <n v="10"/>
    <n v="24"/>
    <n v="240"/>
    <n v="230.4"/>
  </r>
  <r>
    <n v="638"/>
    <x v="11"/>
    <s v="G5"/>
    <m/>
    <s v="3 SWITCH PARA CORRIENTES (ENCHUFES)"/>
    <m/>
    <x v="2"/>
    <n v="180"/>
    <n v="3"/>
    <n v="6"/>
    <n v="24"/>
    <n v="144"/>
    <n v="77.760000000000005"/>
  </r>
  <r>
    <n v="639"/>
    <x v="11"/>
    <s v="G5"/>
    <m/>
    <s v="LAMPARAS LED (LUMINARIA LINEAL)"/>
    <m/>
    <x v="2"/>
    <n v="20"/>
    <n v="16"/>
    <n v="5"/>
    <n v="24"/>
    <n v="120"/>
    <n v="38.4"/>
  </r>
  <r>
    <n v="640"/>
    <x v="11"/>
    <s v="G5"/>
    <m/>
    <s v="AIRE ACONDICIONADO MIRAGE, COLOR BLANCO, 24000 BTU, SERIE ELF261H44122202073"/>
    <s v="MODELO ELF261H"/>
    <x v="3"/>
    <n v="2000"/>
    <n v="1"/>
    <n v="10"/>
    <n v="24"/>
    <n v="240"/>
    <n v="480"/>
  </r>
  <r>
    <n v="641"/>
    <x v="11"/>
    <s v="G6"/>
    <m/>
    <s v="SWITCH PARA VENTILADORES "/>
    <m/>
    <x v="2"/>
    <n v="240"/>
    <n v="4"/>
    <n v="10"/>
    <n v="24"/>
    <n v="240"/>
    <n v="230.4"/>
  </r>
  <r>
    <n v="642"/>
    <x v="11"/>
    <s v="G6"/>
    <m/>
    <s v="3 SWITCH PARA CORRIENTES (ENCHUFES)"/>
    <m/>
    <x v="2"/>
    <n v="180"/>
    <n v="3"/>
    <n v="6"/>
    <n v="24"/>
    <n v="144"/>
    <n v="77.760000000000005"/>
  </r>
  <r>
    <n v="643"/>
    <x v="11"/>
    <s v="G6"/>
    <m/>
    <s v="LAMPARAS LED (LUMINARIA LINEAL)"/>
    <m/>
    <x v="2"/>
    <n v="200"/>
    <n v="16"/>
    <n v="5"/>
    <n v="24"/>
    <n v="120"/>
    <n v="384"/>
  </r>
  <r>
    <n v="644"/>
    <x v="11"/>
    <s v="G6"/>
    <m/>
    <s v="AIRE ACONDICIONADO MIRAGE, COLOR BLANCO, 24000 BTU, SERIE ELF261H44122201157"/>
    <s v="MODELO ELF261H"/>
    <x v="3"/>
    <n v="2000"/>
    <n v="1"/>
    <n v="10"/>
    <n v="24"/>
    <n v="240"/>
    <n v="480"/>
  </r>
  <r>
    <n v="645"/>
    <x v="11"/>
    <s v="G7"/>
    <m/>
    <s v="LAMPARAS LED (LUMINARIA LINEAL)"/>
    <m/>
    <x v="2"/>
    <n v="2000"/>
    <n v="16"/>
    <n v="5"/>
    <n v="24"/>
    <n v="120"/>
    <n v="3840"/>
  </r>
  <r>
    <n v="646"/>
    <x v="11"/>
    <s v="G7"/>
    <m/>
    <s v="SWITCH PARA VENTILADORES "/>
    <m/>
    <x v="2"/>
    <n v="240"/>
    <n v="4"/>
    <n v="10"/>
    <n v="24"/>
    <n v="240"/>
    <n v="230.4"/>
  </r>
  <r>
    <n v="647"/>
    <x v="11"/>
    <s v="G7"/>
    <m/>
    <s v="3 SWITCH PARA CORRIENTES (ENCHUFES)"/>
    <m/>
    <x v="2"/>
    <n v="180"/>
    <n v="3"/>
    <n v="6"/>
    <n v="24"/>
    <n v="144"/>
    <n v="77.760000000000005"/>
  </r>
  <r>
    <n v="648"/>
    <x v="11"/>
    <s v="G7"/>
    <m/>
    <s v="AIRE ACONDICIONADO MIRAGE, COLOR BLANCO, 24000 BTU, SERIE ELF261H44022300342"/>
    <s v="MODELO ELF261H"/>
    <x v="3"/>
    <n v="2000"/>
    <n v="1"/>
    <n v="10"/>
    <n v="24"/>
    <n v="240"/>
    <n v="480"/>
  </r>
  <r>
    <n v="649"/>
    <x v="11"/>
    <s v="G8"/>
    <m/>
    <s v="3 SWITCH PARA CORRIENTES (ENCHUFES)"/>
    <m/>
    <x v="2"/>
    <n v="180"/>
    <n v="3"/>
    <n v="6"/>
    <n v="24"/>
    <n v="144"/>
    <n v="77.760000000000005"/>
  </r>
  <r>
    <n v="650"/>
    <x v="11"/>
    <s v="G8"/>
    <m/>
    <s v="SWITCH PARA VENTILADORES "/>
    <m/>
    <x v="2"/>
    <n v="240"/>
    <n v="4"/>
    <n v="10"/>
    <n v="24"/>
    <n v="240"/>
    <n v="230.4"/>
  </r>
  <r>
    <n v="651"/>
    <x v="11"/>
    <s v="G8"/>
    <m/>
    <s v="AIRE ACONDICIONADO MIRAGE, COLOR BLANCO, 24000 BTU, SERIE ELF261H4022301290"/>
    <s v="MODELO ELF261H"/>
    <x v="3"/>
    <n v="2000"/>
    <n v="1"/>
    <n v="10"/>
    <n v="24"/>
    <n v="240"/>
    <n v="480"/>
  </r>
  <r>
    <n v="652"/>
    <x v="11"/>
    <s v="G8"/>
    <m/>
    <s v="LAMPARAS LED (LUMINARIA LINEAL)"/>
    <m/>
    <x v="2"/>
    <n v="200"/>
    <n v="16"/>
    <n v="5"/>
    <n v="24"/>
    <n v="120"/>
    <n v="384"/>
  </r>
  <r>
    <n v="653"/>
    <x v="11"/>
    <s v="G9"/>
    <m/>
    <s v="SWITCH PARA VENTILADORES "/>
    <m/>
    <x v="2"/>
    <n v="240"/>
    <n v="4"/>
    <n v="10"/>
    <n v="24"/>
    <n v="240"/>
    <n v="230.4"/>
  </r>
  <r>
    <n v="654"/>
    <x v="11"/>
    <s v="G9"/>
    <m/>
    <s v="3 SWITCH PARA CORRIENTES (ENCHUFES)"/>
    <m/>
    <x v="2"/>
    <n v="180"/>
    <n v="3"/>
    <n v="6"/>
    <n v="24"/>
    <n v="144"/>
    <n v="77.760000000000005"/>
  </r>
  <r>
    <n v="655"/>
    <x v="11"/>
    <s v="G9"/>
    <m/>
    <s v="LAMPARAS LED (LUMINARIA LINEAL)"/>
    <m/>
    <x v="2"/>
    <n v="200"/>
    <n v="16"/>
    <n v="5"/>
    <n v="24"/>
    <n v="120"/>
    <n v="384"/>
  </r>
  <r>
    <n v="656"/>
    <x v="11"/>
    <s v="G9"/>
    <m/>
    <s v="AIRE ACONDICIONADO MIRAGE, COLOR BLANCO, 24000 BTU, SERIE ELF261H44122202076"/>
    <s v="MODELO ELF261H"/>
    <x v="3"/>
    <n v="2000"/>
    <n v="1"/>
    <n v="10"/>
    <n v="24"/>
    <n v="240"/>
    <n v="480"/>
  </r>
  <r>
    <n v="657"/>
    <x v="11"/>
    <s v="G10"/>
    <m/>
    <s v="AIRE ACONDICIONADO MIRAGE, COLOR BLANCO, 24000 BTU, SERIE ELF261H44022301236"/>
    <s v="MODELO ELF261H"/>
    <x v="3"/>
    <n v="2000"/>
    <n v="1"/>
    <n v="10"/>
    <n v="24"/>
    <n v="240"/>
    <n v="480"/>
  </r>
  <r>
    <n v="658"/>
    <x v="11"/>
    <s v="G10"/>
    <m/>
    <s v="3 SWITCH PARA CORRIENTES (ENCHUFES)"/>
    <m/>
    <x v="2"/>
    <n v="180"/>
    <n v="3"/>
    <n v="6"/>
    <n v="24"/>
    <n v="144"/>
    <n v="77.760000000000005"/>
  </r>
  <r>
    <n v="659"/>
    <x v="11"/>
    <s v="G10"/>
    <m/>
    <s v=" SWITCH PARA VENTILADORES"/>
    <m/>
    <x v="2"/>
    <n v="240"/>
    <n v="4"/>
    <n v="10"/>
    <n v="24"/>
    <n v="240"/>
    <n v="230.4"/>
  </r>
  <r>
    <n v="660"/>
    <x v="11"/>
    <s v="G10"/>
    <m/>
    <s v="LAMPARAS LED (LUMINARIA LINEAL)"/>
    <m/>
    <x v="2"/>
    <n v="200"/>
    <n v="16"/>
    <n v="5"/>
    <n v="24"/>
    <n v="120"/>
    <n v="384"/>
  </r>
  <r>
    <n v="661"/>
    <x v="11"/>
    <s v="G11"/>
    <m/>
    <s v="3 SWTICH PARA CORRIENTES (ENCHUFES)"/>
    <m/>
    <x v="2"/>
    <n v="180"/>
    <n v="3"/>
    <n v="6"/>
    <n v="24"/>
    <n v="144"/>
    <n v="77.760000000000005"/>
  </r>
  <r>
    <n v="662"/>
    <x v="11"/>
    <s v="G11"/>
    <m/>
    <s v=" SWITCH PARA VENTILADORES"/>
    <m/>
    <x v="2"/>
    <n v="240"/>
    <n v="4"/>
    <n v="10"/>
    <n v="24"/>
    <n v="240"/>
    <n v="230.4"/>
  </r>
  <r>
    <n v="663"/>
    <x v="11"/>
    <s v="G11"/>
    <m/>
    <s v="LAMPARAS LED (LUMINARIA LINEAL) "/>
    <m/>
    <x v="2"/>
    <n v="200"/>
    <n v="16"/>
    <n v="5"/>
    <n v="24"/>
    <n v="120"/>
    <n v="384"/>
  </r>
  <r>
    <n v="664"/>
    <x v="11"/>
    <s v="G12"/>
    <m/>
    <s v="SWITCH PARA VENTILADORES "/>
    <m/>
    <x v="2"/>
    <n v="240"/>
    <n v="4"/>
    <n v="10"/>
    <n v="24"/>
    <n v="240"/>
    <n v="230.4"/>
  </r>
  <r>
    <n v="665"/>
    <x v="11"/>
    <s v="G12"/>
    <m/>
    <s v="3 SWITCH PARA CORRIENTES (ENCHUFES)"/>
    <m/>
    <x v="2"/>
    <n v="180"/>
    <n v="3"/>
    <n v="6"/>
    <n v="24"/>
    <n v="144"/>
    <n v="77.760000000000005"/>
  </r>
  <r>
    <n v="666"/>
    <x v="11"/>
    <s v="G12"/>
    <m/>
    <s v="LAMPARAS LED (LUMINARIA LINEAL)"/>
    <m/>
    <x v="2"/>
    <n v="200"/>
    <n v="16"/>
    <n v="5"/>
    <n v="24"/>
    <n v="120"/>
    <n v="384"/>
  </r>
  <r>
    <n v="667"/>
    <x v="11"/>
    <s v="G12"/>
    <m/>
    <s v="AIRE ACONDICIONADO MIRAGE, COLOR BLANCO, 24000 BTU, SERIE ELF261H44022300436"/>
    <s v="MODELO ELF261H"/>
    <x v="3"/>
    <n v="2000"/>
    <n v="1"/>
    <n v="10"/>
    <n v="24"/>
    <n v="240"/>
    <n v="480"/>
  </r>
  <r>
    <n v="668"/>
    <x v="11"/>
    <s v="CUBICULO DE DOCENTES AULAS G"/>
    <m/>
    <s v="4 SWTICH PARA CORRIENTE (ENCHUFES)"/>
    <m/>
    <x v="2"/>
    <n v="180"/>
    <n v="4"/>
    <n v="8"/>
    <n v="22"/>
    <n v="176"/>
    <n v="126.72"/>
  </r>
  <r>
    <n v="669"/>
    <x v="11"/>
    <s v="CUBICULO DE DOCENTES AULAS G"/>
    <m/>
    <s v="SWITCH DE VENTILADORES"/>
    <m/>
    <x v="2"/>
    <n v="240"/>
    <n v="4"/>
    <n v="8"/>
    <n v="22"/>
    <n v="176"/>
    <n v="168.96"/>
  </r>
  <r>
    <n v="670"/>
    <x v="11"/>
    <s v="CUBICULO DE DOCENTES AULAS G"/>
    <m/>
    <s v="MICROONDAS MARCA DAEVOO, COLOR BLANCO, TM149E31533406"/>
    <s v="MODELO KOR-1NHW"/>
    <x v="5"/>
    <n v="800"/>
    <n v="1"/>
    <n v="1"/>
    <n v="22"/>
    <n v="22"/>
    <n v="17.600000000000001"/>
  </r>
  <r>
    <n v="671"/>
    <x v="11"/>
    <s v="CUBICULO DE DOCENTES AULAS G"/>
    <m/>
    <s v="AIRE ACONDICIONADO MIRAGE, COLOR BLANCO, 12000 BTU, SERIE ELF261H44022300431"/>
    <s v="MODELO ELF261H"/>
    <x v="3"/>
    <n v="1000"/>
    <n v="1"/>
    <n v="6"/>
    <n v="22"/>
    <n v="132"/>
    <n v="132"/>
  </r>
  <r>
    <n v="672"/>
    <x v="11"/>
    <s v="CUBICULO DE DOCENTES AULAS G"/>
    <m/>
    <s v="AIRE ACONDICIONADO MIRAGE, COLOR BLANCO, 12000 BTU, SERIE ELF261H44862354628"/>
    <s v="MODELO ELF120H"/>
    <x v="3"/>
    <n v="1000"/>
    <n v="1"/>
    <n v="6"/>
    <n v="22"/>
    <n v="132"/>
    <n v="132"/>
  </r>
  <r>
    <n v="673"/>
    <x v="11"/>
    <s v="CUBICULO DE DOCENTES AULAS G"/>
    <m/>
    <s v="AIRE ACONDICIONADO MIRAGE, COLOR BLANCO, 12000 BTU, SERIE ELF261H44022211351"/>
    <s v="MODELO ELF261H"/>
    <x v="3"/>
    <n v="1000"/>
    <n v="1"/>
    <n v="6"/>
    <n v="22"/>
    <n v="132"/>
    <n v="132"/>
  </r>
  <r>
    <n v="674"/>
    <x v="11"/>
    <s v="CUBICULO DE DOCENTES AULAS G"/>
    <m/>
    <s v="DISPENSADOR DE AGUA"/>
    <m/>
    <x v="5"/>
    <n v="150"/>
    <n v="1"/>
    <n v="8"/>
    <n v="22"/>
    <n v="176"/>
    <n v="26.4"/>
  </r>
  <r>
    <n v="675"/>
    <x v="11"/>
    <s v="CUBICULO DE DOCENTES AULAS G"/>
    <m/>
    <s v="LAMPARAS LED (LUMINARIA LINEAL)"/>
    <m/>
    <x v="2"/>
    <n v="200"/>
    <n v="16"/>
    <n v="5"/>
    <n v="22"/>
    <n v="110"/>
    <n v="352"/>
  </r>
  <r>
    <n v="676"/>
    <x v="11"/>
    <s v="PASILLO PLANTA ALTA"/>
    <m/>
    <s v="LUMINARIA LINEAL"/>
    <m/>
    <x v="2"/>
    <n v="200"/>
    <n v="20"/>
    <n v="5"/>
    <n v="24"/>
    <n v="120"/>
    <n v="480"/>
  </r>
  <r>
    <n v="677"/>
    <x v="11"/>
    <s v="PASILLO PLANTA BAJA"/>
    <m/>
    <s v="LUMINARIA LINEAL"/>
    <m/>
    <x v="2"/>
    <n v="200"/>
    <n v="20"/>
    <n v="5"/>
    <n v="24"/>
    <n v="120"/>
    <n v="480"/>
  </r>
  <r>
    <n v="678"/>
    <x v="11"/>
    <s v="BAÑOS DE HOMBRES"/>
    <m/>
    <s v="LUMINARIA LINEAL"/>
    <m/>
    <x v="2"/>
    <n v="200"/>
    <n v="10"/>
    <n v="5"/>
    <n v="24"/>
    <n v="120"/>
    <n v="240"/>
  </r>
  <r>
    <n v="679"/>
    <x v="11"/>
    <s v="BAÑOS DE MUJERES"/>
    <m/>
    <s v="LUMINARIAL LINEAL"/>
    <m/>
    <x v="2"/>
    <n v="200"/>
    <n v="10"/>
    <n v="5"/>
    <n v="24"/>
    <n v="120"/>
    <n v="240"/>
  </r>
  <r>
    <n v="680"/>
    <x v="11"/>
    <s v="LABORATORIOS G"/>
    <m/>
    <s v="AIRE ACONDICIONADO MIRAGE, COLOR BLANCO, 12000 BTU, SERIE ELF261H44022211351"/>
    <m/>
    <x v="3"/>
    <n v="1000"/>
    <n v="1"/>
    <n v="5"/>
    <n v="22"/>
    <n v="110"/>
    <n v="110"/>
  </r>
  <r>
    <n v="681"/>
    <x v="11"/>
    <s v="LABORATORIOS G"/>
    <m/>
    <s v="AIRE ACONDICIONADO MIRAGE, COLOR BLANCO, 12000 BTU, SERIE ELF261H44022211351"/>
    <m/>
    <x v="3"/>
    <n v="1000"/>
    <n v="1"/>
    <n v="5"/>
    <n v="22"/>
    <n v="110"/>
    <n v="110"/>
  </r>
  <r>
    <n v="682"/>
    <x v="11"/>
    <s v="LABORATORIOS G"/>
    <m/>
    <s v="AIRE ACONDICIONADO MIRAGE, COLOR BLANCO, 12000 BTU, SERIE ELF261H44022211351"/>
    <m/>
    <x v="3"/>
    <n v="1000"/>
    <n v="1"/>
    <n v="5"/>
    <n v="22"/>
    <n v="110"/>
    <n v="110"/>
  </r>
  <r>
    <n v="683"/>
    <x v="11"/>
    <s v="LABORATORIOS G"/>
    <m/>
    <s v="AIRE ACONDICIONADO MIRAGE, COLOR BLANCO, 12000 BTU, SERIE ELF261H44022211351"/>
    <m/>
    <x v="3"/>
    <n v="1000"/>
    <n v="1"/>
    <n v="5"/>
    <n v="22"/>
    <n v="110"/>
    <n v="110"/>
  </r>
  <r>
    <n v="684"/>
    <x v="11"/>
    <s v="LABORATORIOS G"/>
    <m/>
    <s v="6 CONTACTOS"/>
    <m/>
    <x v="2"/>
    <n v="180"/>
    <n v="6"/>
    <n v="4"/>
    <n v="22"/>
    <n v="88"/>
    <n v="95.04"/>
  </r>
  <r>
    <n v="685"/>
    <x v="11"/>
    <s v="LABORATORIOS G"/>
    <m/>
    <s v="LAMPARAS LED"/>
    <m/>
    <x v="2"/>
    <n v="200"/>
    <n v="16"/>
    <n v="5"/>
    <n v="22"/>
    <n v="110"/>
    <n v="352"/>
  </r>
  <r>
    <n v="686"/>
    <x v="12"/>
    <s v="SALON H1"/>
    <m/>
    <s v="4 SWITCH PARA CORRIENTES (ENCHUFES)"/>
    <m/>
    <x v="2"/>
    <n v="180"/>
    <n v="4"/>
    <n v="5"/>
    <n v="24"/>
    <n v="120"/>
    <n v="86.4"/>
  </r>
  <r>
    <n v="687"/>
    <x v="12"/>
    <s v="SALON H1"/>
    <m/>
    <s v="SWITCH PARA LAMPARAS LED (LUMINARIA)"/>
    <m/>
    <x v="2"/>
    <n v="200"/>
    <n v="8"/>
    <n v="5"/>
    <n v="24"/>
    <n v="120"/>
    <n v="192"/>
  </r>
  <r>
    <n v="688"/>
    <x v="12"/>
    <s v="AULAS H1"/>
    <m/>
    <s v="AIRE ACONDICIONADO TRANE, COLOR BLANCO, 36000 BTU"/>
    <s v="MODELO 4MWW3536AMAA"/>
    <x v="3"/>
    <n v="3360"/>
    <n v="1"/>
    <n v="8"/>
    <n v="24"/>
    <n v="192"/>
    <n v="645.12"/>
  </r>
  <r>
    <n v="689"/>
    <x v="12"/>
    <s v="SALON H2"/>
    <m/>
    <s v="4 SWITCH PARA CORRIENTES (ENCHUFES)"/>
    <m/>
    <x v="2"/>
    <n v="180"/>
    <n v="4"/>
    <n v="5"/>
    <n v="24"/>
    <n v="120"/>
    <n v="86.4"/>
  </r>
  <r>
    <n v="690"/>
    <x v="12"/>
    <s v="SALON H2"/>
    <m/>
    <s v="SWITCH PARA LAMPARAS LED (LUMINARIA, DIVIDIDO EN DOS LINEAS)"/>
    <m/>
    <x v="2"/>
    <n v="200"/>
    <n v="8"/>
    <n v="5"/>
    <n v="24"/>
    <n v="120"/>
    <n v="192"/>
  </r>
  <r>
    <n v="691"/>
    <x v="12"/>
    <s v="SALON H2"/>
    <m/>
    <s v="AIRE ACONDICIONADO TRANE, COLOR BLANCO, 36000 BTU"/>
    <s v="MODELO 4MWW3536ANAA"/>
    <x v="3"/>
    <n v="3360"/>
    <n v="1"/>
    <n v="8"/>
    <n v="24"/>
    <n v="192"/>
    <n v="645.12"/>
  </r>
  <r>
    <n v="692"/>
    <x v="12"/>
    <s v="SALON H3"/>
    <m/>
    <s v="SWITCH PARA LAMPARAS LED (LUMINARIA, DIVIDIDO EN DOS LINEAS)"/>
    <m/>
    <x v="2"/>
    <n v="200"/>
    <n v="8"/>
    <n v="5"/>
    <n v="24"/>
    <n v="120"/>
    <n v="192"/>
  </r>
  <r>
    <n v="693"/>
    <x v="12"/>
    <s v="SALON H3"/>
    <m/>
    <s v="3 SWITCH PARA CORRIENTES (ENCHUFES)"/>
    <m/>
    <x v="2"/>
    <n v="180"/>
    <n v="3"/>
    <n v="5"/>
    <n v="24"/>
    <n v="120"/>
    <n v="64.8"/>
  </r>
  <r>
    <n v="694"/>
    <x v="12"/>
    <s v="SALON H3"/>
    <m/>
    <s v="AIRE ACONDICIONADO TRANE, COLOR BLANCO, 36000 BTU"/>
    <s v="MODELO 4MWW3536AMAA"/>
    <x v="3"/>
    <n v="3360"/>
    <n v="1"/>
    <n v="8"/>
    <n v="24"/>
    <n v="192"/>
    <n v="645.12"/>
  </r>
  <r>
    <n v="695"/>
    <x v="12"/>
    <s v="SALON H4"/>
    <m/>
    <s v="SWITCH PARA LAMPARAS LED (LUMINARIA, DIVIDIDO EN DOS LINEAS)"/>
    <m/>
    <x v="2"/>
    <n v="200"/>
    <n v="8"/>
    <n v="5"/>
    <n v="24"/>
    <n v="120"/>
    <n v="192"/>
  </r>
  <r>
    <n v="696"/>
    <x v="12"/>
    <s v="SALON H4"/>
    <m/>
    <s v="4 SWITCH PARA CORRIENTES (ENCHUFES)"/>
    <m/>
    <x v="2"/>
    <n v="180"/>
    <n v="4"/>
    <n v="5"/>
    <n v="24"/>
    <n v="120"/>
    <n v="86.4"/>
  </r>
  <r>
    <n v="697"/>
    <x v="12"/>
    <s v="SALON H4"/>
    <m/>
    <s v="AIRE ACONDICIONADO TRANE, COLOR BLANCO, 36000 BTU"/>
    <s v="MODELO 4MWW3536AMAA"/>
    <x v="3"/>
    <n v="3360"/>
    <n v="1"/>
    <n v="8"/>
    <n v="24"/>
    <n v="192"/>
    <n v="645.12"/>
  </r>
  <r>
    <n v="698"/>
    <x v="12"/>
    <s v="PASILLOS DEL EDIFICIO &quot;H&quot;"/>
    <m/>
    <s v="LUMINARIA LINEAL "/>
    <m/>
    <x v="2"/>
    <n v="200"/>
    <n v="8"/>
    <n v="5"/>
    <n v="24"/>
    <n v="120"/>
    <n v="192"/>
  </r>
  <r>
    <n v="699"/>
    <x v="13"/>
    <s v="SALON I1"/>
    <m/>
    <s v="AIRE ACONDICIONADO LG, COLOR BLANCO, 24000 BTU, SERIE U462CA423JI7680"/>
    <s v="MODELO C4MD126"/>
    <x v="3"/>
    <n v="2000"/>
    <n v="1"/>
    <n v="8"/>
    <n v="24"/>
    <n v="192"/>
    <n v="384"/>
  </r>
  <r>
    <n v="700"/>
    <x v="13"/>
    <s v="SALON I1"/>
    <m/>
    <s v="15 CONTACTOS"/>
    <m/>
    <x v="2"/>
    <n v="180"/>
    <n v="15"/>
    <n v="6"/>
    <n v="24"/>
    <n v="144"/>
    <n v="388.8"/>
  </r>
  <r>
    <n v="701"/>
    <x v="13"/>
    <s v="SALON I1"/>
    <m/>
    <s v="LUMINARIA LINEAL "/>
    <m/>
    <x v="2"/>
    <n v="200"/>
    <n v="8"/>
    <n v="5"/>
    <n v="24"/>
    <n v="120"/>
    <n v="192"/>
  </r>
  <r>
    <n v="702"/>
    <x v="13"/>
    <s v="CUBICULO DE DOCENTES AULAS I GESTION EMPRESARIAL"/>
    <m/>
    <s v="18 SWITCH PARA CORRIENTES (ENCHUFES)"/>
    <m/>
    <x v="2"/>
    <n v="180"/>
    <n v="18"/>
    <n v="5"/>
    <n v="22"/>
    <n v="110"/>
    <n v="356.4"/>
  </r>
  <r>
    <n v="703"/>
    <x v="13"/>
    <s v="CUBICULO DE DOCENTES AULAS I GESTION EMPRESARIAL"/>
    <m/>
    <s v="LUMINARIAL LINEAL"/>
    <m/>
    <x v="2"/>
    <n v="200"/>
    <n v="8"/>
    <n v="7"/>
    <n v="22"/>
    <n v="154"/>
    <n v="246.4"/>
  </r>
  <r>
    <n v="704"/>
    <x v="13"/>
    <s v="CUBICULO DE DOCENTES AULAS I GESTION EMPRESARIAL"/>
    <m/>
    <s v="AIRE ACONDICIONADO MIRAGE, COLOR BLANCO, 24000 BTU, SERIE EHF261P90216021O7"/>
    <s v="MODELO EHF261P"/>
    <x v="3"/>
    <n v="2000"/>
    <n v="1"/>
    <n v="10"/>
    <n v="22"/>
    <n v="220"/>
    <n v="440"/>
  </r>
  <r>
    <n v="705"/>
    <x v="13"/>
    <s v="CUBICULO DE DOCENTES AULAS I GESTION EMPRESARIAL"/>
    <m/>
    <s v="REFRIGERADOR MARCA DACE, COLOR GRIS"/>
    <s v="MODELO RFA17821DCS"/>
    <x v="5"/>
    <n v="1200"/>
    <n v="1"/>
    <n v="8"/>
    <n v="22"/>
    <n v="176"/>
    <n v="211.2"/>
  </r>
  <r>
    <n v="706"/>
    <x v="13"/>
    <s v="CUBICULO DE DOCENTES AULAS I GESTION EMPRESARIAL"/>
    <m/>
    <s v="MODEM DE INTERNET MARCA TE-PELIN,COLOR NEGRO, SERIE 22O84U4004382"/>
    <s v="MODELO ARCHERC7"/>
    <x v="4"/>
    <n v="25"/>
    <n v="1"/>
    <n v="20"/>
    <n v="22"/>
    <n v="440"/>
    <n v="11"/>
  </r>
  <r>
    <n v="707"/>
    <x v="13"/>
    <s v="CUBICULO DE DOCENTES AULAS I GESTION EMPRESARIAL"/>
    <m/>
    <s v="IMPRESORA MARCA BROTHER, COLOR NEGRO, SERIE U64052K6H872236"/>
    <s v="MODELO MFC-T800W"/>
    <x v="4"/>
    <n v="70"/>
    <n v="1"/>
    <n v="3"/>
    <n v="22"/>
    <n v="66"/>
    <n v="4.62"/>
  </r>
  <r>
    <n v="708"/>
    <x v="13"/>
    <s v="CUBICULO DE DOCENTES AULAS I GESTION EMPRESARIAL"/>
    <m/>
    <s v="DISPENSADOR DE AGUA MARCA DACE, COLOR GRIS, SERIE 2022080020"/>
    <m/>
    <x v="5"/>
    <n v="100"/>
    <n v="1"/>
    <n v="2"/>
    <n v="22"/>
    <n v="44"/>
    <n v="4.4000000000000004"/>
  </r>
  <r>
    <n v="709"/>
    <x v="13"/>
    <s v="CUBICULO DE DOCENTES AULAS I GESTION EMPRESARIAL"/>
    <m/>
    <s v="MICROONDAS MARCA LG, COLOR BLANCO, SERIE 304TARU13102"/>
    <s v="MODELO MS0742FW"/>
    <x v="5"/>
    <n v="800"/>
    <n v="1"/>
    <n v="1"/>
    <n v="22"/>
    <n v="22"/>
    <n v="17.600000000000001"/>
  </r>
  <r>
    <n v="710"/>
    <x v="13"/>
    <s v="PASILLOS DEL EDIFICIO &quot;I&quot;"/>
    <m/>
    <s v="LUMINARIA LINEAL"/>
    <m/>
    <x v="2"/>
    <n v="200"/>
    <n v="4"/>
    <n v="5"/>
    <n v="22"/>
    <n v="110"/>
    <n v="88"/>
  </r>
  <r>
    <n v="711"/>
    <x v="14"/>
    <s v="AULA ANEXA"/>
    <m/>
    <s v="AIRE ACONDICIONADO MARCA LENOX, COLOR BLANCO, 60000 BTU, SERIE 2405487240483280160034"/>
    <s v="MODELO SE118C02597"/>
    <x v="3"/>
    <n v="5455"/>
    <n v="1"/>
    <n v="6"/>
    <n v="22"/>
    <n v="132"/>
    <n v="720.06"/>
  </r>
  <r>
    <n v="712"/>
    <x v="14"/>
    <s v="AULA ANEXA"/>
    <m/>
    <s v="LAMPARAS LED"/>
    <m/>
    <x v="2"/>
    <n v="200"/>
    <n v="12"/>
    <n v="7"/>
    <n v="22"/>
    <n v="154"/>
    <n v="369.6"/>
  </r>
  <r>
    <n v="713"/>
    <x v="14"/>
    <s v="AULA ANEXA"/>
    <m/>
    <s v="8 CONTACTOS"/>
    <m/>
    <x v="2"/>
    <n v="180"/>
    <n v="8"/>
    <n v="7"/>
    <n v="22"/>
    <n v="154"/>
    <n v="221.76"/>
  </r>
  <r>
    <n v="714"/>
    <x v="14"/>
    <s v="AULA ANEXA"/>
    <m/>
    <s v="BOCINA MARCA STEREM, COLOR NEGRA"/>
    <m/>
    <x v="4"/>
    <n v="300"/>
    <n v="2"/>
    <n v="4"/>
    <n v="22"/>
    <n v="88"/>
    <n v="52.8"/>
  </r>
  <r>
    <n v="715"/>
    <x v="14"/>
    <s v="PASILLOS AULA ANEXA"/>
    <m/>
    <s v="LAMPARAS LED"/>
    <m/>
    <x v="2"/>
    <n v="200"/>
    <n v="6"/>
    <n v="5"/>
    <n v="22"/>
    <n v="110"/>
    <n v="132"/>
  </r>
  <r>
    <n v="716"/>
    <x v="14"/>
    <s v="BIBLIOTECA"/>
    <s v="LIC. TELMA MENDOZA"/>
    <s v="LAMPARAS LED"/>
    <m/>
    <x v="2"/>
    <n v="200"/>
    <n v="24"/>
    <n v="8"/>
    <n v="22"/>
    <n v="176"/>
    <n v="844.8"/>
  </r>
  <r>
    <n v="717"/>
    <x v="14"/>
    <s v="BIBLIOTECA"/>
    <s v="LIC. TELMA MENDOZA"/>
    <s v="ALARMA "/>
    <m/>
    <x v="4"/>
    <n v="30"/>
    <n v="1"/>
    <n v="4"/>
    <n v="22"/>
    <n v="88"/>
    <n v="2.64"/>
  </r>
  <r>
    <n v="718"/>
    <x v="14"/>
    <s v="BIBLIOTECA"/>
    <s v="LIC. TELMA MENDOZA"/>
    <s v="21 CONTACTOS"/>
    <m/>
    <x v="2"/>
    <n v="180"/>
    <n v="21"/>
    <n v="8"/>
    <n v="22"/>
    <n v="176"/>
    <n v="665.28"/>
  </r>
  <r>
    <n v="719"/>
    <x v="14"/>
    <s v="BIBLIOTECA"/>
    <s v="LIC. TELMA MENDOZA"/>
    <s v="AIRE ACONDICIONADO MARCA PRIME, COLOR BLANCO, 60000 BTU, SERIE SFF0DDL3FP4332002761"/>
    <s v="MODELO EMPRC602-Y"/>
    <x v="3"/>
    <n v="5455"/>
    <n v="1"/>
    <n v="7"/>
    <n v="22"/>
    <n v="154"/>
    <n v="840.07"/>
  </r>
  <r>
    <n v="720"/>
    <x v="14"/>
    <s v="BIBLIOTECA"/>
    <s v="LIC. TELMA MENDOZA"/>
    <s v="MONITOR MARCA HACER, COLOR NEGRO, SERIE 511023BB542"/>
    <s v="MODELO P155HQL"/>
    <x v="4"/>
    <n v="120"/>
    <n v="1"/>
    <n v="5"/>
    <n v="22"/>
    <n v="110"/>
    <n v="13.2"/>
  </r>
  <r>
    <n v="721"/>
    <x v="14"/>
    <s v="BIBLIOTECA"/>
    <s v="LIC. TELMA MENDOZA"/>
    <s v="CPU MARCA STARME, COLOR NEGRO, SERIE 2340681092110"/>
    <m/>
    <x v="4"/>
    <n v="95"/>
    <n v="1"/>
    <n v="5"/>
    <n v="22"/>
    <n v="110"/>
    <n v="10.45"/>
  </r>
  <r>
    <n v="722"/>
    <x v="14"/>
    <s v="BIBLIOTECA"/>
    <s v="LIC. TELMA MENDOZA"/>
    <s v="MONITOR MARCA HACER, COLOR NEGRO, SERIE 51810658485"/>
    <s v="MODELO P155HQL"/>
    <x v="4"/>
    <n v="120"/>
    <n v="1"/>
    <n v="5"/>
    <n v="22"/>
    <n v="110"/>
    <n v="13.2"/>
  </r>
  <r>
    <n v="723"/>
    <x v="14"/>
    <s v="BIBLIOTECA"/>
    <s v="LIC. TELMA MENDOZA"/>
    <s v="CPU MARCA HP, COLOR NEGRO, SERIE 2340681092149"/>
    <m/>
    <x v="4"/>
    <n v="95"/>
    <n v="1"/>
    <n v="5"/>
    <n v="22"/>
    <n v="110"/>
    <n v="10.45"/>
  </r>
  <r>
    <n v="724"/>
    <x v="14"/>
    <s v="BIBLIOTECA"/>
    <s v="LIC. TELMA MENDOZA"/>
    <s v="MONITOR MARCA ACER, COLOR NEGRO, SERIE 90808770542"/>
    <s v="MODELO X163W"/>
    <x v="4"/>
    <n v="120"/>
    <n v="1"/>
    <n v="5"/>
    <n v="22"/>
    <n v="110"/>
    <n v="13.2"/>
  </r>
  <r>
    <n v="725"/>
    <x v="14"/>
    <s v="BIBLIOTECA"/>
    <s v="LIC. TELMA MENDOZA"/>
    <s v="CPU MARCA HP, COLOR NEGRO, SERIE MXJ92702P4"/>
    <m/>
    <x v="4"/>
    <n v="95"/>
    <n v="1"/>
    <n v="5"/>
    <n v="22"/>
    <n v="110"/>
    <n v="10.45"/>
  </r>
  <r>
    <n v="726"/>
    <x v="14"/>
    <s v="BIBLIOTECA"/>
    <s v="LIC. LULU"/>
    <s v="REGULADORES DE CORRIENTE ELECTRICA MARCA CENTRA, COLOR BLANCO, 600 W, SERIE 601040804222"/>
    <s v="MODELO CENTRAR1200NET"/>
    <x v="2"/>
    <n v="600"/>
    <n v="1"/>
    <n v="5"/>
    <n v="22"/>
    <n v="110"/>
    <n v="66"/>
  </r>
  <r>
    <n v="727"/>
    <x v="14"/>
    <s v="BIBLIOTECA"/>
    <s v="LIC. LULU"/>
    <s v="REGULADOR DE ENERGIA MARCA COMPLET, COLOR NEGRO, SERIE 07ECESAT0080"/>
    <m/>
    <x v="2"/>
    <n v="600"/>
    <n v="1"/>
    <n v="5"/>
    <n v="22"/>
    <n v="110"/>
    <n v="66"/>
  </r>
  <r>
    <n v="728"/>
    <x v="14"/>
    <s v="BIBLIOTECA"/>
    <s v="LIC. LULU"/>
    <s v="REGULADOR DE ENERGIA MARCA COMPLET, COLOR NEGRO, SERIE 07ECESAT0080"/>
    <m/>
    <x v="2"/>
    <n v="600"/>
    <n v="1"/>
    <n v="5"/>
    <n v="22"/>
    <n v="110"/>
    <n v="66"/>
  </r>
  <r>
    <n v="729"/>
    <x v="14"/>
    <s v="BIBLIOTECA"/>
    <m/>
    <s v="REGULADOR DE ENERGIA MARCA COMPLET, COLOR NEGRO, SERIE 07ECESAT0080"/>
    <m/>
    <x v="2"/>
    <n v="600"/>
    <n v="1"/>
    <n v="5"/>
    <n v="22"/>
    <n v="110"/>
    <n v="66"/>
  </r>
  <r>
    <n v="730"/>
    <x v="14"/>
    <s v="BIBLIOTECA"/>
    <m/>
    <s v="REGULADOR DE ENERGIA MARCA COMPLET, COLOR NEGRO, SERIE 07ECESAT0080"/>
    <m/>
    <x v="2"/>
    <n v="600"/>
    <n v="1"/>
    <n v="5"/>
    <n v="22"/>
    <n v="110"/>
    <n v="66"/>
  </r>
  <r>
    <n v="731"/>
    <x v="14"/>
    <s v="BIBLIOTECA"/>
    <m/>
    <s v="IMPRESORA HP, COLOR BLANCO, SERIE DES34PPOLLO"/>
    <s v="MODELO HPLASERJET1300"/>
    <x v="4"/>
    <n v="70"/>
    <n v="1"/>
    <n v="4"/>
    <n v="22"/>
    <n v="88"/>
    <n v="6.16"/>
  </r>
  <r>
    <n v="732"/>
    <x v="14"/>
    <s v="BIBLIOTECA"/>
    <m/>
    <s v="REGULADOR DE ENERGIA MARCA COMPLET, COLOR NEGRO, SERIE 07ECESAT0080"/>
    <m/>
    <x v="2"/>
    <n v="600"/>
    <n v="1"/>
    <n v="5"/>
    <n v="22"/>
    <n v="110"/>
    <n v="66"/>
  </r>
  <r>
    <n v="733"/>
    <x v="14"/>
    <s v="BIBLIOTECA"/>
    <m/>
    <s v="MICROONDAS MARCA DAEVOO, COLOR BLANCO, SERIE TM15XE52330940"/>
    <s v="MODELO KOR-6L7B"/>
    <x v="5"/>
    <n v="800"/>
    <n v="1"/>
    <n v="1"/>
    <n v="22"/>
    <n v="22"/>
    <n v="17.600000000000001"/>
  </r>
  <r>
    <n v="734"/>
    <x v="14"/>
    <s v="BIBLIOTECA"/>
    <m/>
    <s v="MONITOR MARCA BENQ, COLOR NEGRO, SERIE ET87806208SL0"/>
    <s v="MODELO ET-0005-B"/>
    <x v="4"/>
    <n v="120"/>
    <n v="1"/>
    <n v="6"/>
    <n v="22"/>
    <n v="132"/>
    <n v="15.84"/>
  </r>
  <r>
    <n v="735"/>
    <x v="14"/>
    <s v="BIBLIOTECA"/>
    <m/>
    <s v="CPU MARCA STREAM, COLOR NEGRO"/>
    <m/>
    <x v="4"/>
    <n v="95"/>
    <n v="1"/>
    <n v="6"/>
    <n v="22"/>
    <n v="132"/>
    <n v="12.54"/>
  </r>
  <r>
    <n v="736"/>
    <x v="14"/>
    <s v="BIBLIOTECA"/>
    <m/>
    <s v="MONITOR MARCA COMPAC, COLOR NEGRO, SERIE CNC015Q2XN"/>
    <s v="MODELO S1922A"/>
    <x v="4"/>
    <n v="120"/>
    <n v="1"/>
    <n v="6"/>
    <n v="22"/>
    <n v="132"/>
    <n v="15.84"/>
  </r>
  <r>
    <n v="737"/>
    <x v="14"/>
    <s v="BIBLIOTECA"/>
    <m/>
    <s v="CPU MARCA COMPAC, COLOR NEGRO"/>
    <m/>
    <x v="4"/>
    <n v="95"/>
    <n v="1"/>
    <n v="6"/>
    <n v="22"/>
    <n v="132"/>
    <n v="12.54"/>
  </r>
  <r>
    <n v="738"/>
    <x v="14"/>
    <s v="BIBLIOTECA"/>
    <m/>
    <s v="VENTILADOR MARCA KING CROWM, COLOR NEGRO, SERIE 6330406720061"/>
    <m/>
    <x v="3"/>
    <n v="160"/>
    <n v="1"/>
    <n v="5"/>
    <n v="22"/>
    <n v="110"/>
    <n v="17.600000000000001"/>
  </r>
  <r>
    <n v="739"/>
    <x v="14"/>
    <s v="BIBLIOTECA"/>
    <m/>
    <s v="CPU MARCA COMPAC, COLOR NEGRO, SERIE 2340681086648"/>
    <m/>
    <x v="4"/>
    <n v="95"/>
    <n v="1"/>
    <n v="6"/>
    <n v="22"/>
    <n v="132"/>
    <n v="12.54"/>
  </r>
  <r>
    <n v="740"/>
    <x v="14"/>
    <s v="BIBLIOTECA"/>
    <m/>
    <s v="MONITOR MARCA COMPAC, COLOR NEGRO, SERIE CNC015031A"/>
    <s v="MODELO S1922A"/>
    <x v="4"/>
    <n v="120"/>
    <n v="1"/>
    <n v="6"/>
    <n v="22"/>
    <n v="132"/>
    <n v="15.84"/>
  </r>
  <r>
    <n v="741"/>
    <x v="14"/>
    <s v="BIBLIOTECA"/>
    <m/>
    <s v="MONITOR MARCA DELL, COLOR NEGRO, SERIE 03807075942"/>
    <s v="MODELO V246HQL"/>
    <x v="4"/>
    <n v="120"/>
    <n v="1"/>
    <n v="6"/>
    <n v="22"/>
    <n v="132"/>
    <n v="15.84"/>
  </r>
  <r>
    <n v="742"/>
    <x v="14"/>
    <s v="BIBLIOTECA"/>
    <m/>
    <s v="IMPRESORA MARCA RICOH, COLOR BLANCO"/>
    <m/>
    <x v="4"/>
    <n v="70"/>
    <n v="1"/>
    <n v="5"/>
    <n v="22"/>
    <n v="110"/>
    <n v="7.7"/>
  </r>
  <r>
    <n v="743"/>
    <x v="14"/>
    <s v="BIBLIOTECA"/>
    <m/>
    <s v="MONITOR MARCA HP, COLOR NEGRO, SERIE MXL20515B8"/>
    <s v="MODELO B2B42LT"/>
    <x v="4"/>
    <n v="120"/>
    <n v="1"/>
    <n v="6"/>
    <n v="22"/>
    <n v="132"/>
    <n v="15.84"/>
  </r>
  <r>
    <n v="744"/>
    <x v="14"/>
    <s v="BIBLIOTECA"/>
    <m/>
    <s v="VENTILADOR, SERIE 97868CZHV4BK"/>
    <m/>
    <x v="3"/>
    <n v="65"/>
    <n v="1"/>
    <n v="5"/>
    <n v="22"/>
    <n v="110"/>
    <n v="7.15"/>
  </r>
  <r>
    <n v="745"/>
    <x v="14"/>
    <s v="BIBLIOTECA"/>
    <m/>
    <s v="CPU GAMER"/>
    <m/>
    <x v="4"/>
    <n v="280"/>
    <n v="1"/>
    <n v="5"/>
    <n v="22"/>
    <n v="110"/>
    <n v="30.8"/>
  </r>
  <r>
    <n v="746"/>
    <x v="14"/>
    <s v="BIBLIOTECA"/>
    <m/>
    <s v="ESTACION METEOROLOGICA"/>
    <m/>
    <x v="3"/>
    <n v="1200"/>
    <n v="1"/>
    <n v="20"/>
    <n v="22"/>
    <n v="440"/>
    <n v="528"/>
  </r>
  <r>
    <n v="747"/>
    <x v="14"/>
    <s v="PASILLO BIBLIOTECA"/>
    <m/>
    <s v="1 CONTACTO"/>
    <m/>
    <x v="2"/>
    <n v="180"/>
    <n v="1"/>
    <n v="4"/>
    <n v="22"/>
    <n v="88"/>
    <n v="15.84"/>
  </r>
  <r>
    <n v="748"/>
    <x v="14"/>
    <s v="PASILLO BIBLIOTECA"/>
    <m/>
    <s v="LAMPARAS LED"/>
    <m/>
    <x v="2"/>
    <n v="200"/>
    <n v="6"/>
    <n v="4"/>
    <n v="22"/>
    <n v="88"/>
    <n v="105.6"/>
  </r>
  <r>
    <n v="749"/>
    <x v="15"/>
    <s v="ENFERMERIA"/>
    <s v="ELIZABETH LARA"/>
    <s v="AIRE ACONDICIONADO MARCA MIRAGE, COLOR BLANCO, 12000 BTU, SERIE CLF121D7062212757"/>
    <s v="MODELO CLF121D"/>
    <x v="3"/>
    <n v="1000"/>
    <n v="1"/>
    <n v="8"/>
    <n v="22"/>
    <n v="176"/>
    <n v="176"/>
  </r>
  <r>
    <n v="750"/>
    <x v="15"/>
    <s v="ENFERMERIA"/>
    <s v="ELIZABETH LARA"/>
    <s v="VENTILADOR MARCA RECORD, COLOR NEGRO"/>
    <m/>
    <x v="3"/>
    <n v="160"/>
    <n v="1"/>
    <n v="6"/>
    <n v="22"/>
    <n v="132"/>
    <n v="21.12"/>
  </r>
  <r>
    <n v="751"/>
    <x v="15"/>
    <s v="ENFERMERIA"/>
    <s v="ELIZABETH LARA"/>
    <s v="COMPUTADOR DELL BLANCO"/>
    <s v="S2425Ht"/>
    <x v="4"/>
    <n v="45"/>
    <n v="1"/>
    <n v="8"/>
    <n v="22"/>
    <n v="176"/>
    <n v="7.92"/>
  </r>
  <r>
    <n v="752"/>
    <x v="15"/>
    <s v="ENFERMERIA"/>
    <s v="ELIZABETH LARA"/>
    <s v="MONITOR MARC ACER, COLOR NGRO"/>
    <m/>
    <x v="4"/>
    <n v="120"/>
    <n v="1"/>
    <n v="8"/>
    <n v="22"/>
    <n v="176"/>
    <n v="21.12"/>
  </r>
  <r>
    <n v="753"/>
    <x v="15"/>
    <s v="ENFERMERIA"/>
    <s v="ELIZABETH LARA"/>
    <s v="REGUALDOR DE ENERGIA ELECTRICA MARCA SOLABASIC, COLOR BLANCO, SERIE 95ECESAT0016"/>
    <m/>
    <x v="2"/>
    <n v="600"/>
    <n v="1"/>
    <n v="8"/>
    <n v="22"/>
    <n v="176"/>
    <n v="105.6"/>
  </r>
  <r>
    <n v="754"/>
    <x v="15"/>
    <s v="ENFERMERIA"/>
    <s v="ELIZABETH LARA"/>
    <s v="LAMPARA DE EXAMINACION MARCA ICO, COLOR NEGRO, SERIE M1017289 "/>
    <s v="MODELO 355"/>
    <x v="2"/>
    <n v="35"/>
    <n v="1"/>
    <n v="7"/>
    <n v="22"/>
    <n v="154"/>
    <n v="5.39"/>
  </r>
  <r>
    <n v="755"/>
    <x v="15"/>
    <s v="ENFERMERIA"/>
    <s v="ELIZABETH LARA"/>
    <s v="LAMPARAS LED"/>
    <m/>
    <x v="2"/>
    <n v="0.2"/>
    <n v="6"/>
    <n v="7"/>
    <n v="22"/>
    <n v="154"/>
    <n v="0.18480000000000002"/>
  </r>
  <r>
    <n v="756"/>
    <x v="15"/>
    <s v="ENFERMERIA"/>
    <s v="ELIZABETH LARA"/>
    <s v="2 CONTACTOS"/>
    <m/>
    <x v="2"/>
    <n v="180"/>
    <n v="2"/>
    <n v="8"/>
    <n v="22"/>
    <n v="176"/>
    <n v="63.36"/>
  </r>
  <r>
    <n v="757"/>
    <x v="15"/>
    <s v="LACTANCIA"/>
    <s v="GUADALUPE SANCHEZ ALDANA"/>
    <s v="REFRIGERADOR COLOR GRIS, SERIE 11062029D00242"/>
    <s v="MODELO  GMR02BANMSS"/>
    <x v="5"/>
    <n v="1200"/>
    <n v="1"/>
    <n v="4"/>
    <n v="22"/>
    <n v="88"/>
    <n v="105.6"/>
  </r>
  <r>
    <n v="758"/>
    <x v="15"/>
    <s v="LACTANCIA"/>
    <s v="GUADALUPE SANCHEZ ALDANA"/>
    <s v="1 CONTACTO"/>
    <m/>
    <x v="2"/>
    <n v="180"/>
    <n v="1"/>
    <n v="4"/>
    <n v="22"/>
    <n v="88"/>
    <n v="15.84"/>
  </r>
  <r>
    <n v="759"/>
    <x v="15"/>
    <s v="LACTANCIA"/>
    <s v="GUADALUPE SANCHEZ ALDANA"/>
    <s v="LAMPARAS LED"/>
    <m/>
    <x v="2"/>
    <n v="200"/>
    <n v="4"/>
    <n v="3"/>
    <n v="22"/>
    <n v="66"/>
    <n v="52.8"/>
  </r>
  <r>
    <n v="760"/>
    <x v="15"/>
    <s v="DESARROLLO ACADEMICO"/>
    <s v="GUADALUPE SANCHEZ ALDANA"/>
    <s v="AIRE ACONDICIONADO MARCA MIRAGE, COLOR BLANCO, 12000 BUT, SERIE CLF121D7062213106"/>
    <s v="MODELO CLF121D"/>
    <x v="3"/>
    <n v="1000"/>
    <n v="1"/>
    <n v="10"/>
    <n v="22"/>
    <n v="220"/>
    <n v="220"/>
  </r>
  <r>
    <n v="761"/>
    <x v="15"/>
    <s v="DESARROLLO ACADEMICO"/>
    <s v="GUADALUPE SANCHEZ ALDANA"/>
    <s v="2 CONTACTOS"/>
    <m/>
    <x v="2"/>
    <n v="180"/>
    <n v="2"/>
    <n v="10"/>
    <n v="22"/>
    <n v="220"/>
    <n v="79.2"/>
  </r>
  <r>
    <n v="762"/>
    <x v="15"/>
    <s v="DESARROLLO ACADEMICO"/>
    <s v="GUADALUPE SANCHEZ ALDANA"/>
    <s v="LAMPARAS LED"/>
    <m/>
    <x v="2"/>
    <n v="200"/>
    <n v="4"/>
    <n v="7"/>
    <n v="22"/>
    <n v="154"/>
    <n v="123.2"/>
  </r>
  <r>
    <n v="763"/>
    <x v="15"/>
    <s v="DESARROLLO ACADEMICO"/>
    <s v="GUADALUPE SANCHEZ ALDANA"/>
    <s v="IMPRESORA MARCA EPSON, COLOR NEGRO, SERIE BJDY038052"/>
    <s v="MODELO C463C"/>
    <x v="4"/>
    <n v="70"/>
    <n v="1"/>
    <n v="4"/>
    <n v="22"/>
    <n v="88"/>
    <n v="6.16"/>
  </r>
  <r>
    <n v="764"/>
    <x v="15"/>
    <s v="DESARROLLO ACADEMICO"/>
    <s v="GUADALUPE SANCHEZ ALDANA"/>
    <s v="REGUALDOR DE ENERGIA ELECTRICA MARCA TRIPP-LITE, COLOR NEGRO"/>
    <m/>
    <x v="2"/>
    <n v="650"/>
    <n v="1"/>
    <n v="8"/>
    <n v="22"/>
    <n v="176"/>
    <n v="114.4"/>
  </r>
  <r>
    <n v="765"/>
    <x v="15"/>
    <s v="DESARROLLO ACADEMICO"/>
    <s v="GUADALUPE SANCHEZ ALDANA"/>
    <s v="COMPUTADOR DELL BLANCO"/>
    <s v="S2425Ht"/>
    <x v="4"/>
    <n v="45"/>
    <n v="1"/>
    <n v="8"/>
    <n v="22"/>
    <n v="176"/>
    <n v="7.92"/>
  </r>
  <r>
    <n v="766"/>
    <x v="15"/>
    <s v="DESARROLLO ACADEMICO"/>
    <s v="GUADALUPE SANCHEZ ALDANA"/>
    <s v="2 CONTACTOS"/>
    <m/>
    <x v="2"/>
    <n v="180"/>
    <n v="2"/>
    <n v="10"/>
    <n v="22"/>
    <n v="220"/>
    <n v="79.2"/>
  </r>
  <r>
    <n v="767"/>
    <x v="15"/>
    <s v="DESARROLLO ACADEMICO"/>
    <s v="GUADALUPE SANCHEZ ALDANA"/>
    <s v="AIRE ACONDICIONADO MARCA MIRAGE, COLOR BLANCO, 12000 BUT"/>
    <s v="MODELO CLF121D"/>
    <x v="3"/>
    <n v="1000"/>
    <n v="1"/>
    <n v="6"/>
    <n v="22"/>
    <n v="132"/>
    <n v="132"/>
  </r>
  <r>
    <n v="768"/>
    <x v="15"/>
    <s v="DESARROLLO ACADEMICO"/>
    <s v="GUADALUPE SANCHEZ ALDANA"/>
    <s v="MONITOR MARCA ACER, COLOR NEGRO, SERIE 51810610985"/>
    <s v="MODELO P166HQL"/>
    <x v="4"/>
    <n v="120"/>
    <n v="1"/>
    <n v="8"/>
    <n v="22"/>
    <n v="176"/>
    <n v="21.12"/>
  </r>
  <r>
    <n v="769"/>
    <x v="15"/>
    <s v="DESARROLLO ACADEMICO"/>
    <s v="GUADALUPE SANCHEZ ALDANA"/>
    <s v="CPU MARCA ACER, COLOR NEGRO, SERIE MXL1411W3J"/>
    <m/>
    <x v="4"/>
    <n v="250"/>
    <n v="1"/>
    <n v="8"/>
    <n v="22"/>
    <n v="176"/>
    <n v="44"/>
  </r>
  <r>
    <n v="770"/>
    <x v="15"/>
    <s v="DESARROLLO ACADEMICO"/>
    <s v="GUADALUPE SANCHEZ ALDANA"/>
    <s v="REGULADOR DE ENERGIA ELECTRICA MARCA VOLTECH, COLOR AMARILLO, 1200 W"/>
    <m/>
    <x v="2"/>
    <n v="1200"/>
    <n v="1"/>
    <n v="8"/>
    <n v="22"/>
    <n v="176"/>
    <n v="211.2"/>
  </r>
  <r>
    <n v="771"/>
    <x v="15"/>
    <s v="DESARROLLO ACADEMICO"/>
    <s v="GUADALUPE SANCHEZ ALDANA"/>
    <s v="IMPRESORA MARCA HP, COLOR BLANCO"/>
    <s v="MODELO M277DW"/>
    <x v="4"/>
    <n v="70"/>
    <n v="1"/>
    <n v="4"/>
    <n v="22"/>
    <n v="88"/>
    <n v="6.16"/>
  </r>
  <r>
    <n v="772"/>
    <x v="15"/>
    <s v="DESARROLLO ACADEMICO"/>
    <s v="GUADALUPE SANCHEZ ALDANA"/>
    <s v="MONITOR MARCA ACER, COLOR NEGRO, MARCA 51202717185"/>
    <s v="MDOELO Q202HQL"/>
    <x v="4"/>
    <n v="120"/>
    <n v="1"/>
    <n v="8"/>
    <n v="22"/>
    <n v="176"/>
    <n v="21.12"/>
  </r>
  <r>
    <n v="773"/>
    <x v="15"/>
    <s v="DESARROLLO ACADEMICO"/>
    <s v="GUADALUPE SANCHEZ ALDANA"/>
    <s v="TELEFONO DE ESCRITORIO MARCA PANASONIC"/>
    <m/>
    <x v="4"/>
    <n v="2"/>
    <n v="1"/>
    <n v="4"/>
    <n v="22"/>
    <n v="88"/>
    <n v="0.17599999999999999"/>
  </r>
  <r>
    <n v="774"/>
    <x v="15"/>
    <s v="DESARROLLO ACADEMICO"/>
    <s v="GUADALUPE SANCHEZ ALDANA"/>
    <s v="DISPENSADOR DE AGUA MARCA ANCE, COLOR BEIGE"/>
    <s v="MODELO GXCCO1D"/>
    <x v="5"/>
    <n v="100"/>
    <n v="1"/>
    <n v="2"/>
    <n v="22"/>
    <n v="44"/>
    <n v="4.4000000000000004"/>
  </r>
  <r>
    <n v="775"/>
    <x v="15"/>
    <s v="DESARROLLO ACADEMICO"/>
    <s v="GUADALUPE SANCHEZ ALDANA"/>
    <s v="REGUALDOR DE ENERGIA ELECTRICA MARCA CYBERPOWER, COLOR NEGRO, 1200 W"/>
    <m/>
    <x v="2"/>
    <n v="1200"/>
    <n v="1"/>
    <n v="8"/>
    <n v="22"/>
    <n v="176"/>
    <n v="211.2"/>
  </r>
  <r>
    <n v="776"/>
    <x v="15"/>
    <s v="DESARROLLO ACADEMICO"/>
    <s v="GUADALUPE SANCHEZ ALDANA"/>
    <s v="CPU MARCA ACER, COLOR NEGRO"/>
    <m/>
    <x v="4"/>
    <n v="95"/>
    <n v="1"/>
    <n v="8"/>
    <n v="22"/>
    <n v="176"/>
    <n v="16.72"/>
  </r>
  <r>
    <n v="777"/>
    <x v="15"/>
    <s v="DESARROLLO ACADEMICO"/>
    <s v="GUADALUPE SANCHEZ ALDANA"/>
    <s v="2 BOCINAS MARCA DELL"/>
    <m/>
    <x v="4"/>
    <n v="5"/>
    <n v="2"/>
    <n v="4"/>
    <n v="22"/>
    <n v="88"/>
    <n v="0.88"/>
  </r>
  <r>
    <n v="778"/>
    <x v="15"/>
    <s v="DESARROLLO ACADEMICO"/>
    <s v="GUADALUPE SANCHEZ ALDANA"/>
    <s v="2 CONTACTOS"/>
    <m/>
    <x v="2"/>
    <n v="180"/>
    <n v="2"/>
    <n v="10"/>
    <n v="22"/>
    <n v="220"/>
    <n v="79.2"/>
  </r>
  <r>
    <n v="779"/>
    <x v="15"/>
    <s v="DESARROLLO ACADEMICO"/>
    <s v="GUADALUPE SANCHEZ ALDANA"/>
    <s v="LAMPARAS LED"/>
    <m/>
    <x v="2"/>
    <n v="200"/>
    <n v="4"/>
    <n v="10"/>
    <n v="22"/>
    <n v="220"/>
    <n v="176"/>
  </r>
  <r>
    <n v="780"/>
    <x v="15"/>
    <s v="CUBICULO DE DOCTORES"/>
    <s v="DOCTORES"/>
    <s v="MODEM"/>
    <m/>
    <x v="4"/>
    <n v="25"/>
    <n v="1"/>
    <n v="4"/>
    <n v="22"/>
    <n v="88"/>
    <n v="2.2000000000000002"/>
  </r>
  <r>
    <n v="781"/>
    <x v="15"/>
    <s v="CUBICULO DE DOCTORES"/>
    <s v="DOCTORES"/>
    <s v="6 CONTACTOS"/>
    <m/>
    <x v="2"/>
    <n v="180"/>
    <n v="6"/>
    <n v="10"/>
    <n v="22"/>
    <n v="220"/>
    <n v="237.6"/>
  </r>
  <r>
    <n v="782"/>
    <x v="15"/>
    <s v="CUBICULO DE DOCTORES"/>
    <s v="DOCTORES"/>
    <s v="BOMBILLA DE LUZ 45W"/>
    <m/>
    <x v="2"/>
    <n v="45"/>
    <n v="1"/>
    <n v="4"/>
    <n v="22"/>
    <n v="88"/>
    <n v="3.96"/>
  </r>
  <r>
    <n v="783"/>
    <x v="15"/>
    <s v="CUBICULO DE DOCTORES"/>
    <s v="DOCTORES"/>
    <s v="AIRE ACONDICIONADO MIRAGE BLANCO 12000 BTU"/>
    <m/>
    <x v="3"/>
    <n v="1000"/>
    <n v="1"/>
    <n v="8"/>
    <n v="22"/>
    <n v="176"/>
    <n v="176"/>
  </r>
  <r>
    <n v="784"/>
    <x v="15"/>
    <s v="CUBICULO DE DOCTORES"/>
    <s v="DOCTORES"/>
    <s v="REGULADOR DE ENERGIA ELECTRICA, COLOR NEGRO, 600 W"/>
    <s v="MODELO PROTEKTORRS-1400-I"/>
    <x v="2"/>
    <n v="600"/>
    <n v="1"/>
    <n v="8"/>
    <n v="22"/>
    <n v="176"/>
    <n v="105.6"/>
  </r>
  <r>
    <n v="785"/>
    <x v="15"/>
    <s v="CUBICULO DE DOCTORES"/>
    <s v="DOCTORES"/>
    <s v="LAMPARAS LED"/>
    <m/>
    <x v="2"/>
    <n v="200"/>
    <n v="8"/>
    <n v="7"/>
    <n v="22"/>
    <n v="154"/>
    <n v="246.4"/>
  </r>
  <r>
    <n v="786"/>
    <x v="15"/>
    <s v="INGLES"/>
    <m/>
    <s v="LUMINARIAS LINEALES"/>
    <m/>
    <x v="2"/>
    <n v="30"/>
    <n v="3"/>
    <n v="8"/>
    <n v="22"/>
    <n v="176"/>
    <n v="15.84"/>
  </r>
  <r>
    <n v="787"/>
    <x v="15"/>
    <s v="INGLES"/>
    <m/>
    <s v="AIRE ACONDICIONADO MIRAGE LIFE 12000 BTU"/>
    <m/>
    <x v="3"/>
    <n v="1200"/>
    <n v="1"/>
    <n v="8"/>
    <n v="22"/>
    <n v="176"/>
    <n v="211.2"/>
  </r>
  <r>
    <n v="788"/>
    <x v="15"/>
    <s v="INGLES"/>
    <m/>
    <s v="MONITOR ACER, CPU GAMER "/>
    <m/>
    <x v="4"/>
    <n v="240"/>
    <n v="2"/>
    <n v="8"/>
    <n v="22"/>
    <n v="176"/>
    <n v="84.48"/>
  </r>
  <r>
    <n v="789"/>
    <x v="15"/>
    <s v="INGLES"/>
    <m/>
    <s v="MONITOR DELL BLANCO"/>
    <m/>
    <x v="4"/>
    <n v="45"/>
    <n v="1"/>
    <n v="8"/>
    <n v="22"/>
    <n v="176"/>
    <n v="7.92"/>
  </r>
  <r>
    <n v="790"/>
    <x v="15"/>
    <s v="INGLES"/>
    <m/>
    <s v="CONTACTOS"/>
    <m/>
    <x v="2"/>
    <n v="180"/>
    <n v="6"/>
    <n v="4"/>
    <n v="22"/>
    <n v="88"/>
    <n v="95.04"/>
  </r>
  <r>
    <n v="791"/>
    <x v="15"/>
    <s v="INGLES"/>
    <m/>
    <s v="REGULADOR DE ENERGIA ELECTRICA, COLOR NEGRO, 600 W"/>
    <s v="MODELO PROTEKTORRS-1400-I"/>
    <x v="2"/>
    <n v="600"/>
    <n v="1"/>
    <n v="8"/>
    <n v="22"/>
    <n v="176"/>
    <n v="105.6"/>
  </r>
  <r>
    <n v="792"/>
    <x v="15"/>
    <s v="INGLES"/>
    <m/>
    <s v="IMPRESORA EPSON MULTIFUNCIONAL"/>
    <m/>
    <x v="4"/>
    <n v="280"/>
    <n v="1"/>
    <n v="2"/>
    <n v="22"/>
    <n v="44"/>
    <n v="12.32"/>
  </r>
  <r>
    <n v="793"/>
    <x v="15"/>
    <s v="PASILLO INTERIOR"/>
    <m/>
    <s v="LAMPARAS LED"/>
    <m/>
    <x v="2"/>
    <n v="200"/>
    <n v="8"/>
    <n v="20"/>
    <n v="22"/>
    <n v="440"/>
    <n v="704"/>
  </r>
  <r>
    <n v="794"/>
    <x v="15"/>
    <s v="PASILLO EXTERIOR"/>
    <m/>
    <s v="LAMPARAS LED"/>
    <m/>
    <x v="2"/>
    <n v="200"/>
    <n v="8"/>
    <n v="20"/>
    <n v="22"/>
    <n v="440"/>
    <n v="704"/>
  </r>
  <r>
    <n v="795"/>
    <x v="15"/>
    <s v="BAÑOS DE MUJERES"/>
    <m/>
    <s v="LAMPARAS LED"/>
    <m/>
    <x v="2"/>
    <n v="200"/>
    <n v="8"/>
    <n v="20"/>
    <n v="22"/>
    <n v="440"/>
    <n v="704"/>
  </r>
  <r>
    <n v="796"/>
    <x v="15"/>
    <s v="BAÑOS DE HOMBRES"/>
    <m/>
    <s v="LAMPARAS LED"/>
    <m/>
    <x v="2"/>
    <n v="200"/>
    <n v="8"/>
    <n v="20"/>
    <n v="22"/>
    <n v="440"/>
    <n v="704"/>
  </r>
  <r>
    <n v="797"/>
    <x v="16"/>
    <s v="EXTRAESCOLARES"/>
    <s v="MIGUEL MIRANDA TAPIA"/>
    <s v="CAFETERA MARCA OSTER, COLOR NEGRO"/>
    <m/>
    <x v="5"/>
    <n v="800"/>
    <n v="1"/>
    <n v="1"/>
    <n v="22"/>
    <n v="22"/>
    <n v="17.600000000000001"/>
  </r>
  <r>
    <n v="798"/>
    <x v="16"/>
    <s v="EXTRAESCOLARES"/>
    <s v="MIGUEL MIRANDA TAPIA"/>
    <s v="CPU MARCA DELL, COLOR NEGRO, SERIE 7773358250"/>
    <m/>
    <x v="4"/>
    <n v="95"/>
    <n v="1"/>
    <n v="8"/>
    <n v="22"/>
    <n v="176"/>
    <n v="16.72"/>
  </r>
  <r>
    <n v="799"/>
    <x v="16"/>
    <s v="EXTRAESCOLARES"/>
    <s v="MIGUEL MIRANDA TAPIA"/>
    <s v="MONITOR MARCA DELL, COLOR NEGRO"/>
    <s v="MODELO E1916HV"/>
    <x v="4"/>
    <n v="120"/>
    <n v="1"/>
    <n v="8"/>
    <n v="22"/>
    <n v="176"/>
    <n v="21.12"/>
  </r>
  <r>
    <n v="800"/>
    <x v="16"/>
    <s v="EXTRAESCOLARES"/>
    <s v="MIGUEL MIRANDA TAPIA"/>
    <s v="TELEFONO FIJO MARCA PANASONIC,COLOR NEGRO, SERIE TTAPAKX06-833-A2"/>
    <s v="MODELO KX-TS550ME"/>
    <x v="4"/>
    <n v="14"/>
    <n v="1"/>
    <n v="5"/>
    <n v="22"/>
    <n v="110"/>
    <n v="1.54"/>
  </r>
  <r>
    <n v="801"/>
    <x v="16"/>
    <s v="EXTRAESCOLARES"/>
    <s v="MIGUEL MIRANDA TAPIA"/>
    <s v="AIRE ACONDICIONADO MIRAGE, COLOR BLANCO, 12000 BTU, SERIE EXTE28084719133932"/>
    <s v="MODELO EXF121D"/>
    <x v="3"/>
    <n v="1000"/>
    <n v="1"/>
    <n v="12"/>
    <n v="22"/>
    <n v="264"/>
    <n v="264"/>
  </r>
  <r>
    <n v="802"/>
    <x v="16"/>
    <s v="EXTRAESCOLARES"/>
    <s v="MIGUEL MIRANDA TAPIA"/>
    <s v="IMPRESORA MARCA RICOH, COLOR BLANCO"/>
    <s v="MODELO MP 201SPF"/>
    <x v="4"/>
    <n v="628"/>
    <n v="1"/>
    <n v="5"/>
    <n v="22"/>
    <n v="110"/>
    <n v="69.08"/>
  </r>
  <r>
    <n v="803"/>
    <x v="16"/>
    <s v="EXTRAESCOLARES"/>
    <s v="MIGUEL MIRANDA TAPIA"/>
    <s v="REGULADOR DE ENERGIA ELECTRICA MARCA COMPLET, 650 W, COLOR NEGRO, SERIE 5016B402414"/>
    <m/>
    <x v="2"/>
    <n v="650"/>
    <n v="1"/>
    <n v="8"/>
    <n v="22"/>
    <n v="176"/>
    <n v="114.4"/>
  </r>
  <r>
    <n v="804"/>
    <x v="16"/>
    <s v="EXTRAESCOLARES"/>
    <s v="MIGUEL MIRANDA TAPIA"/>
    <s v="CPU MARCA TRUEBASIX, COLOR NEGRO, SERIE 1760952173773"/>
    <m/>
    <x v="4"/>
    <n v="95"/>
    <n v="1"/>
    <n v="8"/>
    <n v="22"/>
    <n v="176"/>
    <n v="16.72"/>
  </r>
  <r>
    <n v="805"/>
    <x v="16"/>
    <s v="EXTRAESCOLARES"/>
    <s v="MIGUEL MIRANDA TAPIA"/>
    <s v="MONITOR MARCA HACER, COLOR NEGRO, SERIE 8878957029 "/>
    <s v="MODELO K202HQL"/>
    <x v="4"/>
    <n v="120"/>
    <n v="1"/>
    <n v="8"/>
    <n v="22"/>
    <n v="176"/>
    <n v="21.12"/>
  </r>
  <r>
    <n v="806"/>
    <x v="16"/>
    <s v="EXTRAESCOLARES"/>
    <s v="MIGUEL MIRANDA TAPIA"/>
    <s v="REGULADOR DE ENERGIA ELECTRICA MARCA COMPLET, 650 W, COLOR NEGRO, SERIE 5016B402414"/>
    <m/>
    <x v="2"/>
    <n v="650"/>
    <n v="1"/>
    <n v="8"/>
    <n v="22"/>
    <n v="176"/>
    <n v="114.4"/>
  </r>
  <r>
    <n v="807"/>
    <x v="16"/>
    <s v="EXTRAESCOLARES"/>
    <s v="MIGUEL MIRANDA TAPIA"/>
    <s v="LUMINARIAL LINEAL"/>
    <m/>
    <x v="2"/>
    <n v="200"/>
    <n v="12"/>
    <n v="8"/>
    <n v="22"/>
    <n v="176"/>
    <n v="422.4"/>
  </r>
  <r>
    <n v="808"/>
    <x v="16"/>
    <s v="EXTRAESCOLARES"/>
    <s v="MIGUEL MIRANDA TAPIA"/>
    <s v="19 C0NTACTOS"/>
    <m/>
    <x v="2"/>
    <n v="180"/>
    <n v="19"/>
    <n v="10"/>
    <n v="22"/>
    <n v="220"/>
    <n v="752.4"/>
  </r>
  <r>
    <n v="809"/>
    <x v="16"/>
    <s v="EXTRAESCOLARES"/>
    <s v="MIGUEL MIRANDA TAPIA"/>
    <s v="CPU MARCA COMPAQ, COLOR NEGRO"/>
    <m/>
    <x v="4"/>
    <n v="95"/>
    <n v="1"/>
    <n v="8"/>
    <n v="22"/>
    <n v="176"/>
    <n v="16.72"/>
  </r>
  <r>
    <n v="810"/>
    <x v="16"/>
    <s v="EXTRAESCOLARES"/>
    <s v="MIGUEL MIRANDA TAPIA"/>
    <s v="MONITOR MARCA HACER, COLOR NEGRO"/>
    <s v="MODELO P166HQL"/>
    <x v="4"/>
    <n v="120"/>
    <n v="1"/>
    <n v="8"/>
    <n v="22"/>
    <n v="176"/>
    <n v="21.12"/>
  </r>
  <r>
    <n v="811"/>
    <x v="16"/>
    <s v="EXTRAESCOLARES"/>
    <s v="MIGUEL MIRANDA TAPIA"/>
    <s v="CPU MARCA COMPAQ, COLOR NEGRO, SERIE MXL0011HZG"/>
    <s v="MODELO WB977LTABM"/>
    <x v="4"/>
    <n v="95"/>
    <n v="1"/>
    <n v="8"/>
    <n v="22"/>
    <n v="176"/>
    <n v="16.72"/>
  </r>
  <r>
    <n v="812"/>
    <x v="16"/>
    <s v="EXTRAESCOLARES"/>
    <s v="MIGUEL MIRANDA TAPIA"/>
    <s v="MONITOR MARCA HACER, COLOR NEGRO"/>
    <s v="MODELO P166HQL"/>
    <x v="4"/>
    <n v="120"/>
    <n v="1"/>
    <n v="8"/>
    <n v="22"/>
    <n v="176"/>
    <n v="21.12"/>
  </r>
  <r>
    <n v="813"/>
    <x v="16"/>
    <s v="EXTRAESCOLARES"/>
    <s v="MIGUEL MIRANDA TAPIA"/>
    <s v="CPU MARCA TRUEBASIX, COLOR NEGRO, SERIE T0052QB00221"/>
    <m/>
    <x v="4"/>
    <n v="95"/>
    <n v="1"/>
    <n v="8"/>
    <n v="22"/>
    <n v="176"/>
    <n v="16.72"/>
  </r>
  <r>
    <n v="814"/>
    <x v="16"/>
    <s v="EXTRAESCOLARES"/>
    <s v="MIGUEL MIRANDA TAPIA"/>
    <s v="MONITOR MARCA LG, COLOR NEGRO"/>
    <s v="MODELO W1742S"/>
    <x v="4"/>
    <n v="120"/>
    <n v="1"/>
    <n v="8"/>
    <n v="22"/>
    <n v="176"/>
    <n v="21.12"/>
  </r>
  <r>
    <n v="815"/>
    <x v="16"/>
    <s v="EXTRAESCOLARES"/>
    <s v="MIGUEL MIRANDA TAPIA"/>
    <s v="CPU MARCA HP, COLOR NEGRO, SERIE 537560-001"/>
    <m/>
    <x v="4"/>
    <n v="95"/>
    <n v="1"/>
    <n v="8"/>
    <n v="22"/>
    <n v="176"/>
    <n v="16.72"/>
  </r>
  <r>
    <n v="816"/>
    <x v="16"/>
    <s v="EXTRAESCOLARES"/>
    <s v="MIGUEL MIRANDA TAPIA"/>
    <s v="MONITOR MARCA HACER, COLOR NEGRO"/>
    <s v="MODELO X163W"/>
    <x v="4"/>
    <n v="120"/>
    <n v="1"/>
    <n v="8"/>
    <n v="22"/>
    <n v="176"/>
    <n v="21.12"/>
  </r>
  <r>
    <n v="817"/>
    <x v="16"/>
    <s v="EXTRAESCOLARES"/>
    <s v="MIGUEL MIRANDA TAPIA"/>
    <s v="CPU MARCA HP, COLOR NEGRO, SERIE 537560-001"/>
    <m/>
    <x v="4"/>
    <n v="95"/>
    <n v="1"/>
    <n v="8"/>
    <n v="22"/>
    <n v="176"/>
    <n v="16.72"/>
  </r>
  <r>
    <n v="818"/>
    <x v="16"/>
    <s v="EXTRAESCOLARES"/>
    <s v="MIGUEL MIRANDA TAPIA"/>
    <s v="MONITOR MARCA HACER, COLOR NEGRO"/>
    <s v="MODELO X163W"/>
    <x v="4"/>
    <n v="120"/>
    <n v="1"/>
    <n v="8"/>
    <n v="22"/>
    <n v="176"/>
    <n v="21.12"/>
  </r>
  <r>
    <n v="819"/>
    <x v="16"/>
    <s v="EXTRAESCOLARES"/>
    <s v="MIGUEL MIRANDA TAPIA"/>
    <s v="CPU MARCA TRUEBASIX, COLOR NEGRO, SERIE 1760952172863"/>
    <m/>
    <x v="4"/>
    <n v="95"/>
    <n v="1"/>
    <n v="8"/>
    <n v="22"/>
    <n v="176"/>
    <n v="16.72"/>
  </r>
  <r>
    <n v="820"/>
    <x v="16"/>
    <s v="EXTRAESCOLARES"/>
    <s v="MIGUEL MIRANDA TAPIA"/>
    <s v="MONITOR MARCA HP V194, COLOR NEGRO, SERIE 3CQ8041SM7"/>
    <s v="MODELO V5E94AA"/>
    <x v="4"/>
    <n v="120"/>
    <n v="1"/>
    <n v="8"/>
    <n v="22"/>
    <n v="176"/>
    <n v="21.12"/>
  </r>
  <r>
    <n v="821"/>
    <x v="16"/>
    <s v="EXTRAESCOLARES"/>
    <s v="MIGUEL MIRANDA TAPIA"/>
    <s v="CPU MARCA LG,  COLOR NEGRO, SERIE 2340681083505"/>
    <s v="MODELO GB-300"/>
    <x v="4"/>
    <n v="95"/>
    <n v="1"/>
    <n v="8"/>
    <n v="22"/>
    <n v="176"/>
    <n v="16.72"/>
  </r>
  <r>
    <n v="822"/>
    <x v="16"/>
    <s v="EXTRAESCOLARES"/>
    <s v="MIGUEL MIRANDA TAPIA"/>
    <s v="MONITOR MARCA DELL, COLOR NEGRO, SERIE CN-0X6N0J-72872-21D-C1US "/>
    <s v="MODELO E1912HF"/>
    <x v="4"/>
    <n v="120"/>
    <n v="1"/>
    <n v="8"/>
    <n v="22"/>
    <n v="176"/>
    <n v="21.12"/>
  </r>
  <r>
    <n v="823"/>
    <x v="16"/>
    <s v="EXTRAESCOLARES"/>
    <s v="MIGUEL MIRANDA TAPIA"/>
    <s v="REGULADOR DE ENERGIA ELECTRICA MARCA COMPLET, 650 W, COLOR NEGRO, SERIE 501693402414"/>
    <m/>
    <x v="2"/>
    <n v="65"/>
    <n v="1"/>
    <n v="8"/>
    <n v="22"/>
    <n v="176"/>
    <n v="11.44"/>
  </r>
  <r>
    <n v="824"/>
    <x v="16"/>
    <s v="EXTRAESCOLARES"/>
    <s v="MIGUEL MIRANDA TAPIA"/>
    <s v="BOCINA MARCA INSPIRE, COLOR NEGRO, SERIE SN01351191015801"/>
    <s v="MODELO CSW135"/>
    <x v="4"/>
    <n v="5"/>
    <n v="2"/>
    <n v="4"/>
    <n v="22"/>
    <n v="88"/>
    <n v="0.88"/>
  </r>
  <r>
    <n v="825"/>
    <x v="16"/>
    <s v="EXTRAESCOLARES"/>
    <s v="MIGUEL MIRANDA TAPIA"/>
    <s v="AIRE ACONDICIONADO CARRIER, COLOR BLANCO, 12000 BTU, SERIE D200007031410070"/>
    <s v="MODELO 4DUPC123A-E"/>
    <x v="3"/>
    <n v="1000"/>
    <n v="1"/>
    <n v="12"/>
    <n v="22"/>
    <n v="264"/>
    <n v="264"/>
  </r>
  <r>
    <n v="826"/>
    <x v="16"/>
    <s v="EXTRAESCOLARES"/>
    <s v="MIGUEL MIRANDA TAPIA"/>
    <s v="REGULADOR DE ENERGIA ELECTRICA, COLOR NEGRO"/>
    <m/>
    <x v="2"/>
    <n v="650"/>
    <n v="1"/>
    <n v="8"/>
    <n v="22"/>
    <n v="176"/>
    <n v="114.4"/>
  </r>
  <r>
    <n v="827"/>
    <x v="16"/>
    <s v="EXTRAESCOLARES"/>
    <s v="MIGUEL MIRANDA TAPIA"/>
    <s v="CONECTOR DE ETERNET, COLOR BLANCO, MARCA MERCUSIS "/>
    <m/>
    <x v="4"/>
    <n v="25"/>
    <n v="1"/>
    <n v="8"/>
    <n v="22"/>
    <n v="176"/>
    <n v="4.4000000000000004"/>
  </r>
  <r>
    <n v="828"/>
    <x v="16"/>
    <s v="PASILLO EXTRAESCOLARES"/>
    <s v="MIGUEL MIRANDA TAPIA"/>
    <s v="LUMINARIA LINEAL"/>
    <m/>
    <x v="2"/>
    <n v="200"/>
    <n v="6"/>
    <n v="10"/>
    <n v="22"/>
    <n v="220"/>
    <n v="264"/>
  </r>
  <r>
    <n v="829"/>
    <x v="17"/>
    <s v="OFICINA DE SERIVICIOS ESCOLARES"/>
    <s v="ELVIRA GARCIA TELONA"/>
    <s v="MONITOR MARCA HACER, COLOR NEGRO, SERIE MMLTYAA00351105D474201"/>
    <s v="MODELO P166HQL"/>
    <x v="4"/>
    <n v="120"/>
    <n v="1"/>
    <n v="12"/>
    <n v="22"/>
    <n v="264"/>
    <n v="31.68"/>
  </r>
  <r>
    <n v="830"/>
    <x v="17"/>
    <s v="OFICINA DE SERIVICIOS ESCOLARES"/>
    <s v="ELVIRA GARCIA TELONA"/>
    <s v="CPU MARCA STREAM, COLOR NEGRO, 300 GB"/>
    <m/>
    <x v="4"/>
    <n v="250"/>
    <n v="1"/>
    <n v="12"/>
    <n v="22"/>
    <n v="264"/>
    <n v="66"/>
  </r>
  <r>
    <n v="831"/>
    <x v="17"/>
    <s v="OFICINA DE SERIVICIOS ESCOLARES"/>
    <s v="ELVIRA GARCIA TELONA"/>
    <s v="REGULADOR DE ENERGIA ELECTRICA MARCA SOLABASIC, COLOR NEGRO, DE 700 W, SERIE E14F16706"/>
    <s v="MODELO SLIM VOLT"/>
    <x v="2"/>
    <n v="700"/>
    <n v="1"/>
    <n v="12"/>
    <n v="22"/>
    <n v="264"/>
    <n v="184.8"/>
  </r>
  <r>
    <n v="832"/>
    <x v="17"/>
    <s v="OFICINA DE SERIVICIOS ESCOLARES"/>
    <s v="ELVIRA GARCIA TELONA"/>
    <s v="MONITOR Y CPU MARCA DELL, COLOR NEGRO, SERIE 7ZZJSX1"/>
    <s v="MODELO 5348 SERIES"/>
    <x v="4"/>
    <n v="355"/>
    <n v="1"/>
    <n v="12"/>
    <n v="22"/>
    <n v="264"/>
    <n v="93.72"/>
  </r>
  <r>
    <n v="833"/>
    <x v="17"/>
    <s v="OFICINA DE SERIVICIOS ESCOLARES"/>
    <s v="ELVIRA GARCIA TELONA"/>
    <s v="IMPRESORA MARCA RICOH, COLOR BLANCO, DE 1548 W, SERIE E155M510384"/>
    <s v="MODELO MP C3003SP"/>
    <x v="4"/>
    <n v="1548"/>
    <n v="1"/>
    <n v="5"/>
    <n v="22"/>
    <n v="110"/>
    <n v="170.28"/>
  </r>
  <r>
    <n v="834"/>
    <x v="17"/>
    <s v="OFICINA DE SERIVICIOS ESCOLARES"/>
    <s v="ELVIRA GARCIA TELONA"/>
    <s v="MONITOR MARCA LENOVO, COLOR NEGRO"/>
    <m/>
    <x v="4"/>
    <n v="120"/>
    <n v="1"/>
    <n v="12"/>
    <n v="22"/>
    <n v="264"/>
    <n v="31.68"/>
  </r>
  <r>
    <n v="835"/>
    <x v="17"/>
    <s v="OFICINA DE SERIVICIOS ESCOLARES"/>
    <s v="ELVIRA GARCIA TELONA"/>
    <s v="CPU MARCA LENOVO, COLOR NEGRO, DE 500 GB HDD, 8GB RAM, SERIE A150222D"/>
    <s v="MODELO LENOVO M710S"/>
    <x v="2"/>
    <n v="250"/>
    <n v="1"/>
    <n v="12"/>
    <n v="22"/>
    <n v="264"/>
    <n v="66"/>
  </r>
  <r>
    <n v="836"/>
    <x v="17"/>
    <s v="OFICINA DE SERIVICIOS ESCOLARES"/>
    <s v="ELVIRA GARCIA TELONA"/>
    <s v="REGULADOR DE ENERGIA ELECTRICA MARCA COMPLET, COLOR NEGRO, DE 650 W, SERIE 21AL092279"/>
    <s v="MODELO RPLUS1300"/>
    <x v="4"/>
    <n v="650"/>
    <n v="1"/>
    <n v="12"/>
    <n v="22"/>
    <n v="264"/>
    <n v="171.6"/>
  </r>
  <r>
    <n v="837"/>
    <x v="17"/>
    <s v="OFICINA DE SERIVICIOS ESCOLARES"/>
    <s v="ELVIRA GARCIA TELONA"/>
    <s v="MONITOR MARCA DELL, COLOR NEGRO"/>
    <m/>
    <x v="4"/>
    <n v="120"/>
    <n v="1"/>
    <n v="12"/>
    <n v="22"/>
    <n v="264"/>
    <n v="31.68"/>
  </r>
  <r>
    <n v="838"/>
    <x v="17"/>
    <s v="OFICINA DE SERIVICIOS ESCOLARES"/>
    <s v="ELVIRA GARCIA TELONA"/>
    <s v="CPU MARCA XPS, COLOR NEGRO"/>
    <m/>
    <x v="4"/>
    <n v="280"/>
    <n v="1"/>
    <n v="12"/>
    <n v="22"/>
    <n v="264"/>
    <n v="73.92"/>
  </r>
  <r>
    <n v="839"/>
    <x v="17"/>
    <s v="OFICINA DE SERIVICIOS ESCOLARES"/>
    <s v="ELVIRA GARCIA TELONA"/>
    <s v="BOCINAS MARCA VORAGE, COLOR NEGRO"/>
    <m/>
    <x v="4"/>
    <n v="5"/>
    <n v="2"/>
    <n v="4"/>
    <n v="22"/>
    <n v="88"/>
    <n v="0.88"/>
  </r>
  <r>
    <n v="840"/>
    <x v="17"/>
    <s v="OFICINA DE SERIVICIOS ESCOLARES"/>
    <s v="ELVIRA GARCIA TELONA"/>
    <s v="TELEFONO DE ESCRITORIO MARCA PANASONIC"/>
    <m/>
    <x v="4"/>
    <n v="14.4"/>
    <n v="1"/>
    <n v="6"/>
    <n v="22"/>
    <n v="132"/>
    <n v="1.9008"/>
  </r>
  <r>
    <n v="841"/>
    <x v="17"/>
    <s v="OFICINA DE SERIVICIOS ESCOLARES"/>
    <s v="ELVIRA GARCIA TELONA"/>
    <s v="MONITOR MARCA LENOVO, COLOR NEGOR"/>
    <m/>
    <x v="4"/>
    <n v="120"/>
    <n v="1"/>
    <n v="12"/>
    <n v="22"/>
    <n v="264"/>
    <n v="31.68"/>
  </r>
  <r>
    <n v="842"/>
    <x v="17"/>
    <s v="OFICINA DE SERIVICIOS ESCOLARES"/>
    <s v="ELVIRA GARCIA TELONA"/>
    <s v="CPU MARCA LENOVO, COLOR NEGRO, DE 500 GB HDD, 8 GB RAM, SERIE A170222D"/>
    <s v="MODELO M710S"/>
    <x v="4"/>
    <n v="280"/>
    <n v="1"/>
    <n v="12"/>
    <n v="22"/>
    <n v="264"/>
    <n v="73.92"/>
  </r>
  <r>
    <n v="843"/>
    <x v="17"/>
    <s v="OFICINA DE SERIVICIOS ESCOLARES"/>
    <s v="ELVIRA GARCIA TELONA"/>
    <s v="MONITOR MARCA DELL, COLOR NEGRO"/>
    <m/>
    <x v="4"/>
    <n v="120"/>
    <n v="1"/>
    <n v="12"/>
    <n v="22"/>
    <n v="264"/>
    <n v="31.68"/>
  </r>
  <r>
    <n v="844"/>
    <x v="17"/>
    <s v="OFICINA DE SERIVICIOS ESCOLARES"/>
    <s v="ELVIRA GARCIA TELONA"/>
    <s v="CPU MARCA DELL, COLOR NEGRO"/>
    <m/>
    <x v="4"/>
    <n v="280"/>
    <n v="1"/>
    <n v="12"/>
    <n v="22"/>
    <n v="264"/>
    <n v="73.92"/>
  </r>
  <r>
    <n v="845"/>
    <x v="17"/>
    <s v="OFICINA DE SERIVICIOS ESCOLARES"/>
    <s v="ELVIRA GARCIA TELONA"/>
    <s v="AIRE ACONDICIONADO MARCA LG, COLOR BLANCO, 24000 BTU, SERIE MEZ61885115"/>
    <s v="MODELO W242CM"/>
    <x v="3"/>
    <n v="2000"/>
    <n v="1"/>
    <n v="12"/>
    <n v="22"/>
    <n v="264"/>
    <n v="528"/>
  </r>
  <r>
    <n v="846"/>
    <x v="17"/>
    <s v="OFICINA DE SERIVICIOS ESCOLARES"/>
    <s v="ELVIRA GARCIA TELONA"/>
    <s v="REGULADOR DE ENERGIA ELECTRICA MARCA STEREN, COLOR BLANCO, DE 1000 W"/>
    <s v="MODELO MAX-1000"/>
    <x v="2"/>
    <n v="1000"/>
    <n v="1"/>
    <n v="12"/>
    <n v="22"/>
    <n v="264"/>
    <n v="264"/>
  </r>
  <r>
    <n v="847"/>
    <x v="17"/>
    <s v="OFICINA DE SERIVICIOS ESCOLARES"/>
    <s v="ELVIRA GARCIA TELONA"/>
    <s v="REGULADOR DE ENERGIA ELECTRICA MARCA ALASKA NET, COLOR BLANCO, DE 1000 W, SERIE 1615 064448"/>
    <m/>
    <x v="2"/>
    <n v="1000"/>
    <n v="1"/>
    <n v="12"/>
    <n v="22"/>
    <n v="264"/>
    <n v="264"/>
  </r>
  <r>
    <n v="848"/>
    <x v="17"/>
    <s v="OFICINA DE SERIVICIOS ESCOLARES"/>
    <s v="ELVIRA GARCIA TELONA"/>
    <s v="8 CONTACTOS"/>
    <m/>
    <x v="2"/>
    <n v="180"/>
    <n v="8"/>
    <n v="10"/>
    <n v="22"/>
    <n v="220"/>
    <n v="316.8"/>
  </r>
  <r>
    <n v="849"/>
    <x v="17"/>
    <s v="OFICINA DE SERIVICIOS ESCOLARES"/>
    <s v="ELVIRA GARCIA TELONA"/>
    <s v="LAMPARAS LED DIVIDIDAS EN 3 LINEAS"/>
    <m/>
    <x v="2"/>
    <n v="200"/>
    <n v="16"/>
    <n v="8"/>
    <n v="22"/>
    <n v="176"/>
    <n v="563.20000000000005"/>
  </r>
  <r>
    <n v="850"/>
    <x v="17"/>
    <s v="OFICINA DE SERIVICIOS ESCOLARES"/>
    <s v="ELVIRA GARCIA TELONA"/>
    <s v="PROTECTOR TERMINCO, COLOR NEGRO, DE 120 V"/>
    <m/>
    <x v="4"/>
    <n v="96"/>
    <n v="1"/>
    <n v="8"/>
    <n v="22"/>
    <n v="176"/>
    <n v="16.896000000000001"/>
  </r>
  <r>
    <n v="851"/>
    <x v="17"/>
    <s v="OFICINA DE SERIVICIOS ESCOLARES"/>
    <s v="ELVIRA GARCIA TELONA"/>
    <s v="3 ROUTERS DE INTERNET"/>
    <m/>
    <x v="2"/>
    <n v="25"/>
    <n v="3"/>
    <n v="10"/>
    <n v="22"/>
    <n v="220"/>
    <n v="16.5"/>
  </r>
  <r>
    <n v="852"/>
    <x v="17"/>
    <s v="PASILLOS DE LA OFICINA DE SERIVICIOS ESCOLARES"/>
    <s v="ELVIRA GARCIA TELONA"/>
    <s v="LAMPARAS LED"/>
    <m/>
    <x v="4"/>
    <n v="200"/>
    <n v="8"/>
    <n v="7"/>
    <n v="22"/>
    <n v="154"/>
    <n v="246.4"/>
  </r>
  <r>
    <n v="853"/>
    <x v="17"/>
    <s v="PASILLOS DE LA OFICINA DE SERIVICIOS ESCOLARES"/>
    <s v="ELVIRA GARCIA TELONA"/>
    <s v="ALARMA "/>
    <m/>
    <x v="4"/>
    <n v="30"/>
    <n v="1"/>
    <n v="4"/>
    <n v="22"/>
    <n v="88"/>
    <n v="2.64"/>
  </r>
  <r>
    <n v="854"/>
    <x v="17"/>
    <s v="DEPARTAMENTO DE ESTUDIOS PROFESIONAL"/>
    <s v="MARIELA BERNAL VILLEGAS"/>
    <s v="MONITOR DELL BLANCO"/>
    <s v="S2425Ht"/>
    <x v="4"/>
    <n v="45"/>
    <n v="1"/>
    <n v="8"/>
    <n v="22"/>
    <n v="176"/>
    <n v="7.92"/>
  </r>
  <r>
    <n v="855"/>
    <x v="17"/>
    <s v="DEPARTAMENTO DE ESTUDIOS PROFESIONAL"/>
    <s v="MARIELA BERNAL VILLEGAS"/>
    <s v="CPU GAMER, COLOR NEGRO"/>
    <m/>
    <x v="2"/>
    <n v="280"/>
    <n v="1"/>
    <n v="8"/>
    <n v="22"/>
    <n v="176"/>
    <n v="49.28"/>
  </r>
  <r>
    <n v="856"/>
    <x v="17"/>
    <s v="DEPARTAMENTO DE ESTUDIOS PROFESIONAL"/>
    <s v="MARIELA BERNAL VILLEGAS"/>
    <s v="REGULADOR DE ENERGIA ELECTRICA MARCA ISB, COLOR NEGRO, DE 1300 W"/>
    <m/>
    <x v="2"/>
    <n v="1300"/>
    <n v="1"/>
    <n v="8"/>
    <n v="22"/>
    <n v="176"/>
    <n v="228.8"/>
  </r>
  <r>
    <n v="857"/>
    <x v="17"/>
    <s v="DEPARTAMENTO DE ESTUDIOS PROFESIONAL"/>
    <s v="MARIELA BERNAL VILLEGAS"/>
    <s v="5 CONTACTOS"/>
    <m/>
    <x v="2"/>
    <n v="180"/>
    <n v="5"/>
    <n v="8"/>
    <n v="22"/>
    <n v="176"/>
    <n v="158.4"/>
  </r>
  <r>
    <n v="858"/>
    <x v="17"/>
    <s v="DEPARTAMENTO DE ESTUDIOS PROFESIONAL"/>
    <s v="MARIELA BERNAL VILLEGAS"/>
    <s v="LAMPARAS LED"/>
    <m/>
    <x v="4"/>
    <n v="200"/>
    <n v="4"/>
    <n v="5"/>
    <n v="22"/>
    <n v="110"/>
    <n v="88"/>
  </r>
  <r>
    <n v="859"/>
    <x v="17"/>
    <s v="DEPARTAMENTO DE ESTUDIOS PROFESIONAL"/>
    <s v="MARIELA BERNAL VILLEGAS"/>
    <s v="ROUTER"/>
    <m/>
    <x v="4"/>
    <n v="25"/>
    <n v="1"/>
    <n v="10"/>
    <n v="22"/>
    <n v="220"/>
    <n v="5.5"/>
  </r>
  <r>
    <n v="860"/>
    <x v="17"/>
    <s v="DEPARTAMENTO DE ESTUDIOS PROFESIONAL"/>
    <s v="MARIELA BERNAL VILLEGAS"/>
    <s v="MONITOR MARCA DELL, COLOR NEGRO, SERIE CN-0UH572-46633-73B-4TNM"/>
    <s v="MODELO E177FPB"/>
    <x v="4"/>
    <n v="120"/>
    <n v="1"/>
    <n v="8"/>
    <n v="22"/>
    <n v="176"/>
    <n v="21.12"/>
  </r>
  <r>
    <n v="861"/>
    <x v="17"/>
    <s v="DEPARTAMENTO DE ESTUDIOS PROFESIONAL"/>
    <s v="MARIELA BERNAL VILLEGAS"/>
    <s v="CPU MARCA HACER, COLOR NEGRO, SERIE 51466282230"/>
    <s v="MODELO ASPIRE XC-705"/>
    <x v="4"/>
    <n v="250"/>
    <n v="1"/>
    <n v="8"/>
    <n v="22"/>
    <n v="176"/>
    <n v="44"/>
  </r>
  <r>
    <n v="862"/>
    <x v="17"/>
    <s v="DEPARTAMENTO DE ESTUDIOS PROFESIONAL"/>
    <s v="MARIELA BERNAL VILLEGAS"/>
    <s v="IMPRESORA MARCA RICOH, COLOR BLANCO, DE 1000 W, SERIE W3029506426"/>
    <s v="MODELO MP 201SPF"/>
    <x v="4"/>
    <n v="1000"/>
    <n v="1"/>
    <n v="4"/>
    <n v="22"/>
    <n v="88"/>
    <n v="88"/>
  </r>
  <r>
    <n v="863"/>
    <x v="17"/>
    <s v="DIRECCION ACADEMICA"/>
    <s v="OCTAVIO OBIL MARTINEZ"/>
    <s v="MONITOR DELL BLANCO"/>
    <s v="S2425Ht"/>
    <x v="4"/>
    <n v="45"/>
    <n v="1"/>
    <n v="10"/>
    <n v="22"/>
    <n v="220"/>
    <n v="9.9"/>
  </r>
  <r>
    <n v="864"/>
    <x v="17"/>
    <s v="DIRECCION ACADEMICA"/>
    <s v="OCTAVIO OBIL MARTINEZ"/>
    <s v="CPU MARCA STREAM, COLOR NEGRO, DE 300 GB"/>
    <m/>
    <x v="2"/>
    <n v="250"/>
    <n v="1"/>
    <n v="10"/>
    <n v="22"/>
    <n v="220"/>
    <n v="55"/>
  </r>
  <r>
    <n v="865"/>
    <x v="17"/>
    <s v="DIRECCION ACADEMICA"/>
    <s v="OCTAVIO OBIL MARTINEZ"/>
    <s v="REGULADOR DE ENERGIA ELECTRICA MARCA SOLABASIC, COLOR NEGRO, DE 700W, SERIE E11K36423"/>
    <s v="MODELO SLIM VOLT"/>
    <x v="4"/>
    <n v="700"/>
    <n v="1"/>
    <n v="10"/>
    <n v="22"/>
    <n v="220"/>
    <n v="154"/>
  </r>
  <r>
    <n v="866"/>
    <x v="17"/>
    <s v="DIRECCION ACADEMICA"/>
    <s v="OCTAVIO OBIL MARTINEZ"/>
    <s v="TELEFONO DE ESCRITORIO MARCA PANASONIC"/>
    <s v="MODELO KX-TS550LXW"/>
    <x v="4"/>
    <n v="14.4"/>
    <n v="1"/>
    <n v="4"/>
    <n v="22"/>
    <n v="88"/>
    <n v="1.2672000000000001"/>
  </r>
  <r>
    <n v="867"/>
    <x v="17"/>
    <s v="DIRECCION ACADEMICA"/>
    <s v="OCTAVIO OBIL MARTINEZ"/>
    <s v="PROYECTOR MARCA BENQ, COLOR BLANCO, SERIE PDC3H02714000"/>
    <s v="MODELO MS527"/>
    <x v="4"/>
    <n v="400"/>
    <n v="1"/>
    <n v="4"/>
    <n v="22"/>
    <n v="88"/>
    <n v="35.200000000000003"/>
  </r>
  <r>
    <n v="868"/>
    <x v="17"/>
    <s v="DIRECCION ACADEMICA"/>
    <s v="OCTAVIO OBIL MARTINEZ"/>
    <s v="6 CONTACTOS"/>
    <m/>
    <x v="2"/>
    <n v="180"/>
    <n v="6"/>
    <n v="10"/>
    <n v="22"/>
    <n v="220"/>
    <n v="237.6"/>
  </r>
  <r>
    <n v="869"/>
    <x v="17"/>
    <s v="DIRECCION ACADEMICA"/>
    <s v="OCTAVIO OBIL MARTINEZ"/>
    <s v="ROUTER"/>
    <m/>
    <x v="4"/>
    <n v="25"/>
    <n v="1"/>
    <n v="10"/>
    <n v="22"/>
    <n v="220"/>
    <n v="5.5"/>
  </r>
  <r>
    <n v="870"/>
    <x v="17"/>
    <s v="BAÑOS DE DIRECCION ACADEMICA"/>
    <s v="OCTAVIO OBIL MARTINEZ"/>
    <s v="FOCO DE LUZ BLANCA"/>
    <m/>
    <x v="2"/>
    <n v="75"/>
    <n v="1"/>
    <n v="4"/>
    <n v="22"/>
    <n v="88"/>
    <n v="6.6"/>
  </r>
  <r>
    <n v="871"/>
    <x v="17"/>
    <s v="SUBDIRECCION DE ESTUDIOS SUPERIORES"/>
    <s v="OFELIA ENRIQUEZ ORDAZ"/>
    <s v="MONITOR MARCA DELL, COLOR NEGRO"/>
    <m/>
    <x v="4"/>
    <n v="120"/>
    <n v="1"/>
    <n v="10"/>
    <n v="22"/>
    <n v="220"/>
    <n v="26.4"/>
  </r>
  <r>
    <n v="872"/>
    <x v="17"/>
    <s v="SUBDIRECCION DE ESTUDIOS SUPERIORES"/>
    <s v="OFELIA ENRIQUEZ ORDAZ"/>
    <s v="CPU MARCA DELL, COLOR NEGRO"/>
    <s v="MODELO D15S"/>
    <x v="4"/>
    <n v="250"/>
    <n v="1"/>
    <n v="10"/>
    <n v="22"/>
    <n v="220"/>
    <n v="55"/>
  </r>
  <r>
    <n v="873"/>
    <x v="17"/>
    <s v="SUBDIRECCION DE ESTUDIOS SUPERIORES"/>
    <s v="OFELIA ENRIQUEZ ORDAZ"/>
    <s v="REGULADOR DE ENERGIA MARCA STEREN"/>
    <m/>
    <x v="2"/>
    <n v="960"/>
    <n v="1"/>
    <n v="10"/>
    <n v="22"/>
    <n v="220"/>
    <n v="211.2"/>
  </r>
  <r>
    <n v="874"/>
    <x v="17"/>
    <s v="SUBDIRECCION DE ESTUDIOS SUPERIORES"/>
    <s v="OFELIA ENRIQUEZ ORDAZ"/>
    <s v="VENTILADOR MARCA NAVIA, COLOR AZUL, SERIE 23BM0840344"/>
    <s v="MODELO CEN-1012"/>
    <x v="3"/>
    <n v="65"/>
    <n v="1"/>
    <n v="8"/>
    <n v="22"/>
    <n v="176"/>
    <n v="11.44"/>
  </r>
  <r>
    <n v="875"/>
    <x v="17"/>
    <s v="SUBDIRECCION DE ESTUDIOS SUPERIORES"/>
    <s v="OFELIA ENRIQUEZ ORDAZ"/>
    <s v="CAFETERA COLOR NEGRA"/>
    <m/>
    <x v="5"/>
    <n v="900"/>
    <n v="1"/>
    <n v="1"/>
    <n v="22"/>
    <n v="22"/>
    <n v="19.8"/>
  </r>
  <r>
    <n v="876"/>
    <x v="17"/>
    <s v="SUBDIRECCION DE ESTUDIOS SUPERIORES"/>
    <s v="OFELIA ENRIQUEZ ORDAZ"/>
    <s v="ROUTER"/>
    <m/>
    <x v="4"/>
    <n v="25"/>
    <n v="1"/>
    <n v="10"/>
    <n v="22"/>
    <n v="220"/>
    <n v="5.5"/>
  </r>
  <r>
    <n v="877"/>
    <x v="17"/>
    <s v="SUBDIRECCION DE ESTUDIOS SUPERIORES"/>
    <s v="OFELIA ENRIQUEZ ORDAZ"/>
    <s v="1 CONTACTO"/>
    <m/>
    <x v="2"/>
    <n v="18"/>
    <n v="1"/>
    <n v="10"/>
    <n v="22"/>
    <n v="220"/>
    <n v="3.96"/>
  </r>
  <r>
    <n v="878"/>
    <x v="17"/>
    <s v="SUBDIRECCION DE ESTUDIOS SUPERIORES"/>
    <s v="OFELIA ENRIQUEZ ORDAZ"/>
    <s v="LAMPARAS LED"/>
    <m/>
    <x v="2"/>
    <n v="200"/>
    <n v="4"/>
    <n v="8"/>
    <n v="22"/>
    <n v="176"/>
    <n v="140.80000000000001"/>
  </r>
  <r>
    <n v="879"/>
    <x v="17"/>
    <s v="SUBCDIRECCION DE POSGRADO E INVESTIGACION"/>
    <s v="JESUS CORTEZ QUINTO"/>
    <s v="MONITOR DELL BLANCO"/>
    <s v="S2425Ht"/>
    <x v="4"/>
    <n v="45"/>
    <n v="1"/>
    <n v="8"/>
    <n v="22"/>
    <n v="176"/>
    <n v="7.92"/>
  </r>
  <r>
    <n v="880"/>
    <x v="17"/>
    <s v="SUBCDIRECCION DE POSGRADO E INVESTIGACION"/>
    <s v="JESUS CORTEZ QUINTO"/>
    <s v="CPU MARCA HACER, COLOR NEGRO, SERIE 51466283930"/>
    <s v="MODELO ASPIRE XC-705"/>
    <x v="4"/>
    <n v="250"/>
    <n v="1"/>
    <n v="8"/>
    <n v="22"/>
    <n v="176"/>
    <n v="44"/>
  </r>
  <r>
    <n v="881"/>
    <x v="17"/>
    <s v="SUBCDIRECCION DE POSGRADO E INVESTIGACION"/>
    <s v="JESUS CORTEZ QUINTO"/>
    <s v="REGULADOR DE CORRIENTE ELECTRICA MARCA COMPLET, COLOR NEGRO, DE 900 W, SERIE 10031018"/>
    <s v="MODELO ERV-9-002"/>
    <x v="2"/>
    <n v="900"/>
    <n v="1"/>
    <n v="8"/>
    <n v="22"/>
    <n v="176"/>
    <n v="158.4"/>
  </r>
  <r>
    <n v="882"/>
    <x v="17"/>
    <s v="SUBCDIRECCION DE POSGRADO E INVESTIGACION"/>
    <s v="JESUS CORTEZ QUINTO"/>
    <s v="TELEFONO DE ESCRITORIO MARCA PANASONIC, COLOR BLANCO, SERIE TTAPAV006-633-A3"/>
    <s v="MODELO KX-TS550ME"/>
    <x v="4"/>
    <n v="14.4"/>
    <n v="1"/>
    <n v="5"/>
    <n v="22"/>
    <n v="110"/>
    <n v="1.5840000000000001"/>
  </r>
  <r>
    <n v="883"/>
    <x v="17"/>
    <s v="SUBCDIRECCION DE POSGRADO E INVESTIGACION"/>
    <s v="JESUS CORTEZ QUINTO"/>
    <s v="3 CONTACTOS"/>
    <m/>
    <x v="2"/>
    <n v="180"/>
    <n v="3"/>
    <n v="8"/>
    <n v="22"/>
    <n v="176"/>
    <n v="95.04"/>
  </r>
  <r>
    <n v="884"/>
    <x v="17"/>
    <s v="SUBCDIRECCION DE POSGRADO E INVESTIGACION"/>
    <s v="JESUS CORTEZ QUINTO"/>
    <s v="AIRE ACONDICIONADO MIRAHE NEX, COLOR BLANCO, 24000 BTU"/>
    <m/>
    <x v="3"/>
    <n v="2000"/>
    <n v="1"/>
    <n v="8"/>
    <n v="22"/>
    <n v="176"/>
    <n v="352"/>
  </r>
  <r>
    <n v="885"/>
    <x v="17"/>
    <s v="SUBCDIRECCION DE POSGRADO E INVESTIGACION"/>
    <s v="JESUS CORTEZ QUINTO"/>
    <s v="LAMPARAS LED"/>
    <m/>
    <x v="2"/>
    <n v="200"/>
    <n v="4"/>
    <n v="8"/>
    <n v="22"/>
    <n v="176"/>
    <n v="140.80000000000001"/>
  </r>
  <r>
    <n v="886"/>
    <x v="17"/>
    <s v="SECRETARIA DE LA DIVISION DE POSGRADO E INVESTIGACION Y SUBDIRECCION ACADEMICA"/>
    <s v="IRENE REMEDIOS RAMON FERMAN"/>
    <s v="COMPUTADOR DELL BLANCO"/>
    <s v="S2425Ht"/>
    <x v="4"/>
    <n v="45"/>
    <n v="1"/>
    <n v="8"/>
    <n v="22"/>
    <n v="176"/>
    <n v="7.92"/>
  </r>
  <r>
    <n v="887"/>
    <x v="17"/>
    <s v="SECRETARIA DE LA DIVISION DE POSGRADO E INVESTIGACION Y SUBDIRECCION ACADEMICA"/>
    <s v="IRENE REMEDIOS RAMON FERMAN"/>
    <s v="REGULADOR DE ENERGIA MARCA CENTRA, COLOR BLANCO, DE 600 W, SERIE 501040884217"/>
    <s v="MODELO CENTRA R 1200 NET"/>
    <x v="2"/>
    <n v="600"/>
    <n v="1"/>
    <n v="8"/>
    <n v="22"/>
    <n v="176"/>
    <n v="105.6"/>
  </r>
  <r>
    <n v="888"/>
    <x v="17"/>
    <s v="SECRETARIA DE DIRECCION ACADEMICA"/>
    <s v="LUZ CARMEN SORCIA SANCHEZ"/>
    <s v="MONITOR DELL BLANCO"/>
    <s v="S2425Ht"/>
    <x v="4"/>
    <n v="45"/>
    <n v="1"/>
    <n v="8"/>
    <n v="22"/>
    <n v="176"/>
    <n v="7.92"/>
  </r>
  <r>
    <n v="889"/>
    <x v="17"/>
    <s v="SECRETARIA DE DIRECCION ACADEMICA"/>
    <s v="LUZ CARMEN SORCIA SANCHEZ"/>
    <s v="CPU MARCA ACTEC, COLOR NEGRO, SERIE 032206141653"/>
    <m/>
    <x v="4"/>
    <n v="95"/>
    <n v="1"/>
    <n v="8"/>
    <n v="22"/>
    <n v="176"/>
    <n v="16.72"/>
  </r>
  <r>
    <n v="890"/>
    <x v="17"/>
    <s v="SECRETARIA DE DIRECCION ACADEMICA"/>
    <s v="LUZ CARMEN SORCIA SANCHEZ"/>
    <s v="TELEFONO DE ESCRITORIO"/>
    <m/>
    <x v="4"/>
    <n v="14.4"/>
    <n v="1"/>
    <n v="5"/>
    <n v="22"/>
    <n v="110"/>
    <n v="1.5840000000000001"/>
  </r>
  <r>
    <n v="891"/>
    <x v="17"/>
    <s v="SECRETARIA DE DIRECCION ACADEMICA"/>
    <s v="LUZ CARMEN SORCIA SANCHEZ"/>
    <s v="REGULADOR DE ENERGIA ELECTRICA"/>
    <m/>
    <x v="2"/>
    <n v="750"/>
    <n v="1"/>
    <n v="8"/>
    <n v="22"/>
    <n v="176"/>
    <n v="132"/>
  </r>
  <r>
    <n v="892"/>
    <x v="17"/>
    <s v="SECRETARIA DE DIRECCION ACADEMICA"/>
    <s v="LUZ CARMEN SORCIA SANCHEZ"/>
    <s v="ROUTER"/>
    <m/>
    <x v="4"/>
    <n v="25"/>
    <n v="1"/>
    <n v="8"/>
    <n v="22"/>
    <n v="176"/>
    <n v="4.4000000000000004"/>
  </r>
  <r>
    <n v="893"/>
    <x v="17"/>
    <s v="SECRETARIA DE DIRECCION ACADEMICA"/>
    <s v="LUZ CARMEN SORCIA SANCHEZ"/>
    <s v="IMPRESORA MARCA RICOH, COLOR  BLANCA"/>
    <s v="MODELO MP 3054"/>
    <x v="4"/>
    <n v="1584"/>
    <n v="1"/>
    <n v="8"/>
    <n v="22"/>
    <n v="176"/>
    <n v="278.78399999999999"/>
  </r>
  <r>
    <n v="894"/>
    <x v="17"/>
    <s v="DIVISION DE INGINIERIA AMBIENTAL"/>
    <s v="JESSICA ALEJANDRA REYES LARIOS"/>
    <s v="MONITOR MARCA DELL, COLOR NEGRO"/>
    <s v="MODELO E1912HF"/>
    <x v="4"/>
    <n v="120"/>
    <n v="1"/>
    <n v="10"/>
    <n v="22"/>
    <n v="220"/>
    <n v="26.4"/>
  </r>
  <r>
    <n v="895"/>
    <x v="17"/>
    <s v="DIVISION DE INGINIERIA AMBIENTAL"/>
    <s v="JESSICA ALEJANDRA REYES LARIOS"/>
    <s v="CPU MARCA DELL, COLOR NEGRO, SERIE 17AL330117"/>
    <m/>
    <x v="4"/>
    <n v="25"/>
    <n v="1"/>
    <n v="10"/>
    <n v="22"/>
    <n v="220"/>
    <n v="5.5"/>
  </r>
  <r>
    <n v="896"/>
    <x v="17"/>
    <s v="DIVISION DE INGINIERIA AMBIENTAL"/>
    <s v="JESSICA ALEJANDRA REYES LARIOS"/>
    <s v="ROUTER"/>
    <m/>
    <x v="4"/>
    <n v="25"/>
    <n v="1"/>
    <n v="10"/>
    <n v="22"/>
    <n v="220"/>
    <n v="5.5"/>
  </r>
  <r>
    <n v="897"/>
    <x v="17"/>
    <s v="DIVISION DE INGINIERIA AMBIENTAL"/>
    <s v="JESSICA ALEJANDRA REYES LARIOS"/>
    <s v="1 CONTACTO"/>
    <m/>
    <x v="2"/>
    <n v="180"/>
    <n v="1"/>
    <n v="8"/>
    <n v="22"/>
    <n v="176"/>
    <n v="31.68"/>
  </r>
  <r>
    <n v="898"/>
    <x v="17"/>
    <s v="DIVISION DE INGINIERIA AMBIENTAL"/>
    <s v="JESSICA ALEJANDRA REYES LARIOS"/>
    <s v="LAMPARAS LED"/>
    <m/>
    <x v="2"/>
    <n v="200"/>
    <n v="4"/>
    <n v="8"/>
    <n v="22"/>
    <n v="176"/>
    <n v="140.80000000000001"/>
  </r>
  <r>
    <n v="899"/>
    <x v="17"/>
    <s v="DIVISION DE INGNIERIA EN SISTEMAS COMPUTACIONALES"/>
    <s v="DIEGO DE JESUS VAZQUEZ LUCHO"/>
    <s v="MONITOR MARCA LG, COLOR NEGRO, SERIE 211MXYG3G906"/>
    <s v="MODELO 32LS3450-AU"/>
    <x v="4"/>
    <n v="120"/>
    <n v="1"/>
    <n v="8"/>
    <n v="22"/>
    <n v="176"/>
    <n v="21.12"/>
  </r>
  <r>
    <n v="900"/>
    <x v="17"/>
    <s v="DIVISION DE INGNIERIA EN SISTEMAS COMPUTACIONALES"/>
    <s v="DIEGO DE JESUS VAZQUEZ LUCHO"/>
    <s v="MONITOR MARCA ACER, COLOR NEGRO, SERIE MMT2BAA013038114564243"/>
    <s v="MODELO V246HQL"/>
    <x v="4"/>
    <n v="120"/>
    <n v="1"/>
    <n v="8"/>
    <n v="22"/>
    <n v="176"/>
    <n v="21.12"/>
  </r>
  <r>
    <n v="901"/>
    <x v="17"/>
    <s v="DIVISION DE INGNIERIA EN SISTEMAS COMPUTACIONALES"/>
    <s v="DIEGO DE JESUS VAZQUEZ LUCHO"/>
    <s v="CPU MARCA ACER, COLOR NEGRO, SERIE 00186-153-929-368"/>
    <s v="MODELO D06D"/>
    <x v="4"/>
    <n v="95"/>
    <n v="1"/>
    <n v="8"/>
    <n v="22"/>
    <n v="176"/>
    <n v="16.72"/>
  </r>
  <r>
    <n v="902"/>
    <x v="17"/>
    <s v="DIVISION DE INGNIERIA EN SISTEMAS COMPUTACIONALES"/>
    <s v="DIEGO DE JESUS VAZQUEZ LUCHO"/>
    <s v="REGULADOR DE ENERGIA MARCA COMPLET, COLOR BLANCO"/>
    <m/>
    <x v="2"/>
    <n v="750"/>
    <n v="1"/>
    <n v="8"/>
    <n v="22"/>
    <n v="176"/>
    <n v="132"/>
  </r>
  <r>
    <n v="903"/>
    <x v="17"/>
    <s v="DIVISION DE INGNIERIA EN SISTEMAS COMPUTACIONALES"/>
    <s v="DIEGO DE JESUS VAZQUEZ LUCHO"/>
    <s v="REGULADOR DE ENERGIA ELECTRICA MARCA COMPLET, COLOR NEGRO, DE 650 W, SERIE 20AL240866"/>
    <s v="MODELO ERV-6-001 RPLUS 1300"/>
    <x v="2"/>
    <n v="650"/>
    <n v="1"/>
    <n v="8"/>
    <n v="22"/>
    <n v="176"/>
    <n v="114.4"/>
  </r>
  <r>
    <n v="904"/>
    <x v="17"/>
    <s v="DIVISION DE INGNIERIA EN SISTEMAS COMPUTACIONALES"/>
    <s v="DIEGO DE JESUS VAZQUEZ LUCHO"/>
    <s v="ROUTER"/>
    <m/>
    <x v="4"/>
    <n v="25"/>
    <n v="1"/>
    <n v="8"/>
    <n v="22"/>
    <n v="176"/>
    <n v="4.4000000000000004"/>
  </r>
  <r>
    <n v="905"/>
    <x v="17"/>
    <s v="DIVISION DE INGNIERIA EN SISTEMAS COMPUTACIONALES"/>
    <s v="DIEGO DE JESUS VAZQUEZ LUCHO"/>
    <s v="1 CONTACTO"/>
    <m/>
    <x v="2"/>
    <n v="180"/>
    <n v="1"/>
    <n v="7"/>
    <n v="22"/>
    <n v="154"/>
    <n v="27.72"/>
  </r>
  <r>
    <n v="906"/>
    <x v="17"/>
    <s v="DIVISION DE INGNIERIA EN SISTEMAS COMPUTACIONALES"/>
    <s v="DIEGO DE JESUS VAZQUEZ LUCHO"/>
    <s v="LAMPARAS LED"/>
    <m/>
    <x v="2"/>
    <n v="200"/>
    <n v="4"/>
    <n v="7"/>
    <n v="22"/>
    <n v="154"/>
    <n v="123.2"/>
  </r>
  <r>
    <n v="907"/>
    <x v="17"/>
    <s v="DIVISION DE INGENIERIA INDUSTRIAL"/>
    <s v="FLOR ILIANA CHONTAL PELAYO"/>
    <s v="MONITOR MARCA DELL, COLOR NEGRO, SERIE MMT2BAA013038114584243"/>
    <s v="MODELO V246HQL"/>
    <x v="4"/>
    <n v="95"/>
    <n v="1"/>
    <n v="10"/>
    <n v="22"/>
    <n v="220"/>
    <n v="20.9"/>
  </r>
  <r>
    <n v="908"/>
    <x v="17"/>
    <s v="DIVISION DE INGENIERIA INDUSTRIAL"/>
    <s v="FLOR ILIANA CHONTAL PELAYO"/>
    <s v="CPU GAMER, COLOR NEGRO"/>
    <m/>
    <x v="4"/>
    <n v="280"/>
    <n v="1"/>
    <n v="10"/>
    <n v="22"/>
    <n v="220"/>
    <n v="61.6"/>
  </r>
  <r>
    <n v="909"/>
    <x v="17"/>
    <s v="DIVISION DE INGENIERIA INDUSTRIAL"/>
    <s v="FLOR ILIANA CHONTAL PELAYO"/>
    <s v="REGULADOR DE ENERGIA ELECTRICA MARCA COMPLET, COLOR NEGRO, DE 650 W, SERIE 21AL092253"/>
    <s v="MODELO ERV-6-001 "/>
    <x v="2"/>
    <n v="650"/>
    <n v="1"/>
    <n v="10"/>
    <n v="22"/>
    <n v="220"/>
    <n v="143"/>
  </r>
  <r>
    <n v="910"/>
    <x v="17"/>
    <s v="DIVISION DE INGENIERIA INDUSTRIAL"/>
    <s v="FLOR ILIANA CHONTAL PELAYO"/>
    <s v="TELEFONO DE ESCRITOIRO MARCA PANASONIC, COLOR NEGRO"/>
    <s v="MODELO XK-TS550LXB"/>
    <x v="4"/>
    <n v="14.4"/>
    <n v="1"/>
    <n v="4"/>
    <n v="22"/>
    <n v="88"/>
    <n v="1.2672000000000001"/>
  </r>
  <r>
    <n v="911"/>
    <x v="17"/>
    <s v="DIVISION DE INGENIERIA INDUSTRIAL"/>
    <s v="FLOR ILIANA CHONTAL PELAYO"/>
    <s v="ROUTER"/>
    <m/>
    <x v="4"/>
    <n v="25"/>
    <n v="1"/>
    <n v="10"/>
    <n v="22"/>
    <n v="220"/>
    <n v="5.5"/>
  </r>
  <r>
    <n v="912"/>
    <x v="17"/>
    <s v="DIVISION DE INGENIERIA INDUSTRIAL"/>
    <s v="FLOR ILIANA CHONTAL PELAYO"/>
    <s v="1 CONTACTO"/>
    <m/>
    <x v="2"/>
    <n v="180"/>
    <n v="1"/>
    <n v="8"/>
    <n v="22"/>
    <n v="176"/>
    <n v="31.68"/>
  </r>
  <r>
    <n v="913"/>
    <x v="17"/>
    <s v="DIVISION DE INGENIERIA INDUSTRIAL"/>
    <s v="FLOR ILIANA CHONTAL PELAYO"/>
    <s v="LAMPARAS LED"/>
    <m/>
    <x v="2"/>
    <n v="200"/>
    <n v="4"/>
    <n v="8"/>
    <n v="22"/>
    <n v="176"/>
    <n v="140.80000000000001"/>
  </r>
  <r>
    <n v="914"/>
    <x v="17"/>
    <s v="DIVISION DE INGENIERIA ELECTROMECANICA"/>
    <s v="JUAN LUIS BAIZABAL CHAPARROS"/>
    <s v="MONITOR MARCA DELL, COLOR NEGRO, SERIE MMT2BAA0130381145A4243"/>
    <m/>
    <x v="4"/>
    <n v="120"/>
    <n v="1"/>
    <n v="8"/>
    <n v="22"/>
    <n v="176"/>
    <n v="21.12"/>
  </r>
  <r>
    <n v="915"/>
    <x v="17"/>
    <s v="DIVISION DE INGENIERIA ELECTROMECANICA"/>
    <s v="JUAN LUIS BAIZABAL CHAPARROS"/>
    <s v="CPU GAMER, COLOR NEGRO"/>
    <m/>
    <x v="4"/>
    <n v="280"/>
    <n v="1"/>
    <n v="8"/>
    <n v="22"/>
    <n v="176"/>
    <n v="49.28"/>
  </r>
  <r>
    <n v="916"/>
    <x v="17"/>
    <s v="DIVISION DE INGENIERIA ELECTROMECANICA"/>
    <s v="JUAN LUIS BAIZABAL CHAPARROS"/>
    <s v="REGULADOR DE ENERGIA ELECTRICA MARCA SOLABASIC, COLOR NEGRO, DE 750 W, SERIE Q07E45447"/>
    <s v="MODELO DN-21-132"/>
    <x v="2"/>
    <n v="75"/>
    <n v="1"/>
    <n v="8"/>
    <n v="22"/>
    <n v="176"/>
    <n v="13.2"/>
  </r>
  <r>
    <n v="917"/>
    <x v="17"/>
    <s v="DIVISION DE INGENIERIA ELECTROMECANICA"/>
    <s v="JUAN LUIS BAIZABAL CHAPARROS"/>
    <s v="1 CONTACTO"/>
    <m/>
    <x v="2"/>
    <n v="180"/>
    <n v="1"/>
    <n v="8"/>
    <n v="22"/>
    <n v="176"/>
    <n v="31.68"/>
  </r>
  <r>
    <n v="918"/>
    <x v="17"/>
    <s v="DIVISION DE INGENIERIA ELECTROMECANICA"/>
    <s v="JUAN LUIS BAIZABAL CHAPARROS"/>
    <s v="LAMPARAS LED"/>
    <m/>
    <x v="2"/>
    <n v="200"/>
    <n v="4"/>
    <n v="6"/>
    <n v="22"/>
    <n v="132"/>
    <n v="105.6"/>
  </r>
  <r>
    <n v="919"/>
    <x v="17"/>
    <s v="DIVISION DE LICENCIATURA EN ADMINISTRACION"/>
    <s v="MANUEL DE JESUS CANO BUSTAMANTE"/>
    <s v="REGULADOR DE ENERGIA MARCA VOLTECK, COLOR BLANCO, DE 600 J"/>
    <m/>
    <x v="2"/>
    <n v="600"/>
    <n v="1"/>
    <n v="10"/>
    <n v="22"/>
    <n v="220"/>
    <n v="132"/>
  </r>
  <r>
    <n v="920"/>
    <x v="17"/>
    <s v="DIVISION DE LICENCIATURA EN ADMINISTRACION"/>
    <s v="MANUEL DE JESUS CANO BUSTAMANTE"/>
    <s v="COMPUTADOR DELL BLANCO"/>
    <s v="S2425Ht"/>
    <x v="4"/>
    <n v="45"/>
    <n v="1"/>
    <n v="10"/>
    <n v="22"/>
    <n v="220"/>
    <n v="9.9"/>
  </r>
  <r>
    <n v="921"/>
    <x v="17"/>
    <s v="DIVISION DE LICENCIATURA EN ADMINISTRACION"/>
    <s v="MANUEL DE JESUS CANO BUSTAMANTE"/>
    <s v="CPU MARCA HP, COLOR NEGRO"/>
    <m/>
    <x v="4"/>
    <n v="95"/>
    <n v="1"/>
    <n v="10"/>
    <n v="22"/>
    <n v="220"/>
    <n v="20.9"/>
  </r>
  <r>
    <n v="922"/>
    <x v="17"/>
    <s v="DIVISION DE LICENCIATURA EN ADMINISTRACION"/>
    <s v="MANUEL DE JESUS CANO BUSTAMANTE"/>
    <s v="1 CONTACTO"/>
    <m/>
    <x v="2"/>
    <n v="180"/>
    <n v="1"/>
    <n v="10"/>
    <n v="22"/>
    <n v="220"/>
    <n v="39.6"/>
  </r>
  <r>
    <n v="923"/>
    <x v="17"/>
    <s v="DIVISION DE LICENCIATURA EN ADMINISTRACION"/>
    <s v="MANUEL DE JESUS CANO BUSTAMANTE"/>
    <s v="LAMPARAS LED"/>
    <m/>
    <x v="2"/>
    <n v="200"/>
    <n v="4"/>
    <n v="7"/>
    <n v="22"/>
    <n v="154"/>
    <n v="123.2"/>
  </r>
  <r>
    <n v="924"/>
    <x v="17"/>
    <s v="DIVISION DE INGENIERIA MECATRONICA"/>
    <s v="JOSAFAT MORTERA ELIAS"/>
    <s v="MONITOR MARCA ASUS, COLOR NEGRO, SERIE N6LMTF034014"/>
    <s v="MODELO VP228"/>
    <x v="4"/>
    <n v="120"/>
    <n v="1"/>
    <n v="8"/>
    <n v="22"/>
    <n v="176"/>
    <n v="21.12"/>
  </r>
  <r>
    <n v="925"/>
    <x v="17"/>
    <s v="DIVISION DE INGENIERIA MECATRONICA"/>
    <s v="JOSAFAT MORTERA ELIAS"/>
    <s v="CPU MARCA YEYIAN, COLOR NEGRO, SERIE YNH00718070500759"/>
    <m/>
    <x v="4"/>
    <n v="950"/>
    <n v="1"/>
    <n v="8"/>
    <n v="22"/>
    <n v="176"/>
    <n v="167.2"/>
  </r>
  <r>
    <n v="926"/>
    <x v="17"/>
    <s v="DIVISION DE INGENIERIA MECATRONICA"/>
    <s v="JOSAFAT MORTERA ELIAS"/>
    <s v="REGULADOR DE ENERGIA ELECTRICA MARCA MANHATAN, COLOR NEGRO"/>
    <m/>
    <x v="2"/>
    <n v="75"/>
    <n v="1"/>
    <n v="8"/>
    <n v="22"/>
    <n v="176"/>
    <n v="13.2"/>
  </r>
  <r>
    <n v="927"/>
    <x v="17"/>
    <s v="DIVISION DE INGENIERIA MECATRONICA"/>
    <s v="JOSAFAT MORTERA ELIAS"/>
    <s v="ROUTER MARCA STEREN, SERIE PO32369210803001489"/>
    <m/>
    <x v="4"/>
    <n v="25"/>
    <n v="1"/>
    <n v="8"/>
    <n v="22"/>
    <n v="176"/>
    <n v="4.4000000000000004"/>
  </r>
  <r>
    <n v="928"/>
    <x v="17"/>
    <s v="DIVISION DE INGENIERIA MECATRONICA"/>
    <s v="JOSAFAT MORTERA ELIAS"/>
    <s v="1 CONTACTO"/>
    <m/>
    <x v="2"/>
    <n v="180"/>
    <n v="1"/>
    <n v="8"/>
    <n v="22"/>
    <n v="176"/>
    <n v="31.68"/>
  </r>
  <r>
    <n v="929"/>
    <x v="17"/>
    <s v="DIVISION DE INGENIERIA MECATRONICA"/>
    <s v="JOSAFAT MORTERA ELIAS"/>
    <s v="LAMPARAS LED"/>
    <m/>
    <x v="2"/>
    <n v="120"/>
    <n v="4"/>
    <n v="6"/>
    <n v="22"/>
    <n v="132"/>
    <n v="63.36"/>
  </r>
  <r>
    <n v="930"/>
    <x v="17"/>
    <s v="DIVISION DE GESTION EMPRESARIAL"/>
    <s v="ANA KARENINA CORDOBA FERMAN"/>
    <s v="MONITOR MARCA DELL, COLOR NEGRO"/>
    <m/>
    <x v="4"/>
    <n v="120"/>
    <n v="1"/>
    <n v="6"/>
    <n v="22"/>
    <n v="132"/>
    <n v="15.84"/>
  </r>
  <r>
    <n v="931"/>
    <x v="17"/>
    <s v="DIVISION DE GESTION EMPRESARIAL"/>
    <s v="ANA KARENINA CORDOBA FERMAN"/>
    <s v="CPU MARCA HACER, COLOR NEGRO"/>
    <m/>
    <x v="4"/>
    <n v="250"/>
    <n v="1"/>
    <n v="6"/>
    <n v="22"/>
    <n v="132"/>
    <n v="33"/>
  </r>
  <r>
    <n v="932"/>
    <x v="17"/>
    <s v="DIVISION DE GESTION EMPRESARIAL"/>
    <s v="ANA KARENINA CORDOBA FERMAN"/>
    <s v="REGULADOR DE CORRIENTE ELECTRICA MARCA COMPLET, COLOR NEGRO"/>
    <m/>
    <x v="2"/>
    <n v="650"/>
    <n v="1"/>
    <n v="6"/>
    <n v="22"/>
    <n v="132"/>
    <n v="85.8"/>
  </r>
  <r>
    <n v="933"/>
    <x v="17"/>
    <s v="DIVISION DE GESTION EMPRESARIAL"/>
    <s v="ANA KARENINA CORDOBA FERMAN"/>
    <s v="1 CONTACTO"/>
    <m/>
    <x v="2"/>
    <n v="180"/>
    <n v="1"/>
    <n v="6"/>
    <n v="22"/>
    <n v="132"/>
    <n v="23.76"/>
  </r>
  <r>
    <n v="934"/>
    <x v="17"/>
    <s v="DIVISION DE GESTION EMPRESARIAL"/>
    <s v="ANA KARENINA CORDOBA FERMAN"/>
    <s v="LAMPARAS LED"/>
    <m/>
    <x v="2"/>
    <n v="200"/>
    <n v="4"/>
    <n v="6"/>
    <n v="22"/>
    <n v="132"/>
    <n v="105.6"/>
  </r>
  <r>
    <n v="935"/>
    <x v="17"/>
    <s v="CUARTO ENTRE CUBICULOS"/>
    <m/>
    <s v="RACKS"/>
    <m/>
    <x v="4"/>
    <n v="3680"/>
    <n v="1"/>
    <n v="20"/>
    <n v="22"/>
    <n v="440"/>
    <n v="1619.2"/>
  </r>
  <r>
    <n v="936"/>
    <x v="17"/>
    <s v="CUARTO ENTRE CUBICULOS"/>
    <m/>
    <s v="REGULADOR DE ENERGIA ELECTRICA"/>
    <m/>
    <x v="2"/>
    <n v="650"/>
    <n v="1"/>
    <n v="20"/>
    <n v="22"/>
    <n v="440"/>
    <n v="286"/>
  </r>
  <r>
    <n v="937"/>
    <x v="17"/>
    <s v="CUARTO ENTRE CUBICULOS"/>
    <m/>
    <s v="DISPENSADOR DE AGUA"/>
    <m/>
    <x v="5"/>
    <n v="100"/>
    <n v="1"/>
    <n v="2"/>
    <n v="22"/>
    <n v="44"/>
    <n v="4.4000000000000004"/>
  </r>
  <r>
    <n v="938"/>
    <x v="17"/>
    <s v="CUARTO ENTRE CUBICULOS"/>
    <m/>
    <s v="1 CONTACTO"/>
    <m/>
    <x v="2"/>
    <n v="180"/>
    <n v="1"/>
    <n v="10"/>
    <n v="22"/>
    <n v="220"/>
    <n v="39.6"/>
  </r>
  <r>
    <n v="939"/>
    <x v="17"/>
    <s v="CUARTO ENTRE CUBICULOS"/>
    <m/>
    <s v="LAMPARAS LED"/>
    <m/>
    <x v="2"/>
    <n v="200"/>
    <n v="4"/>
    <n v="7"/>
    <n v="22"/>
    <n v="154"/>
    <n v="123.2"/>
  </r>
  <r>
    <n v="940"/>
    <x v="17"/>
    <s v="PASILLOS INTERIORES"/>
    <m/>
    <s v="THERMOSTATO"/>
    <m/>
    <x v="4"/>
    <n v="16"/>
    <n v="1"/>
    <n v="6"/>
    <n v="22"/>
    <n v="132"/>
    <n v="2.1120000000000001"/>
  </r>
  <r>
    <n v="941"/>
    <x v="17"/>
    <s v="PASILLOS INTERIORES"/>
    <m/>
    <s v="LAMPARAS LED"/>
    <m/>
    <x v="2"/>
    <n v="200"/>
    <n v="4"/>
    <n v="6"/>
    <n v="22"/>
    <n v="132"/>
    <n v="105.6"/>
  </r>
  <r>
    <n v="942"/>
    <x v="17"/>
    <s v="PASILLOS INTERIORES"/>
    <m/>
    <s v="6 CONTACTOS"/>
    <m/>
    <x v="2"/>
    <n v="180"/>
    <n v="6"/>
    <n v="6"/>
    <n v="22"/>
    <n v="132"/>
    <n v="142.56"/>
  </r>
  <r>
    <n v="943"/>
    <x v="17"/>
    <s v="PASILLOS INTERIORES"/>
    <m/>
    <s v="4 ROUTERS"/>
    <m/>
    <x v="4"/>
    <n v="25"/>
    <n v="4"/>
    <n v="7"/>
    <n v="22"/>
    <n v="154"/>
    <n v="15.4"/>
  </r>
  <r>
    <n v="944"/>
    <x v="17"/>
    <s v="PASILLOS EXTERIORES"/>
    <m/>
    <s v="LAMPARAS LED"/>
    <m/>
    <x v="2"/>
    <n v="200"/>
    <n v="4"/>
    <n v="6"/>
    <n v="22"/>
    <n v="132"/>
    <n v="105.6"/>
  </r>
  <r>
    <n v="945"/>
    <x v="17"/>
    <s v="OFICINA DE BECAS"/>
    <s v="MARISOL LOPEZ IXTEPAN"/>
    <s v="MONITOR MARCA LENOVO, COLOR NEGRO"/>
    <s v="MODELO V5R03727"/>
    <x v="4"/>
    <n v="120"/>
    <n v="1"/>
    <n v="6"/>
    <n v="22"/>
    <n v="132"/>
    <n v="15.84"/>
  </r>
  <r>
    <n v="946"/>
    <x v="17"/>
    <s v="OFICINA DE BECAS"/>
    <s v="MARISOL LOPEZ IXTEPAN"/>
    <s v="ROUTER"/>
    <m/>
    <x v="4"/>
    <n v="25"/>
    <n v="1"/>
    <n v="5"/>
    <n v="22"/>
    <n v="110"/>
    <n v="2.75"/>
  </r>
  <r>
    <n v="947"/>
    <x v="17"/>
    <s v="OFICINA DE BECAS"/>
    <s v="MARISOL LOPEZ IXTEPAN"/>
    <s v="1 CONTACTO"/>
    <m/>
    <x v="2"/>
    <n v="180"/>
    <n v="1"/>
    <n v="7"/>
    <n v="22"/>
    <n v="154"/>
    <n v="27.72"/>
  </r>
  <r>
    <n v="948"/>
    <x v="17"/>
    <s v="OFICINA DE BECAS"/>
    <s v="MARISOL LOPEZ IXTEPAN"/>
    <s v="LAMPARAS LED"/>
    <m/>
    <x v="2"/>
    <n v="200"/>
    <n v="4"/>
    <n v="7"/>
    <n v="22"/>
    <n v="154"/>
    <n v="123.2"/>
  </r>
  <r>
    <n v="949"/>
    <x v="17"/>
    <s v="OFICINA DE BECAS"/>
    <s v="MARISOL LOPEZ IXTEPAN"/>
    <s v="CPU MARCA LENOVO, COLOR NEGRO, DE 500 GB HDD, 8 GB RAM, SERIE A150222D"/>
    <s v="MODELO LENOVO M710S"/>
    <x v="4"/>
    <n v="250"/>
    <n v="1"/>
    <n v="6"/>
    <n v="22"/>
    <n v="132"/>
    <n v="33"/>
  </r>
  <r>
    <n v="950"/>
    <x v="17"/>
    <s v="OFICINA DE BECAS"/>
    <s v="MARISOL LOPEZ IXTEPAN"/>
    <s v="REGULADOR DE CORRIENTE ELECTRICA MARCA SOLABASIC, COLOR NEGRO, DE 700 W, SERIE E13K14809"/>
    <s v="MODELO SLIM VOLT"/>
    <x v="2"/>
    <n v="70"/>
    <n v="1"/>
    <n v="6"/>
    <n v="22"/>
    <n v="132"/>
    <n v="9.24"/>
  </r>
  <r>
    <n v="951"/>
    <x v="17"/>
    <s v="OFICINA DE BECAS"/>
    <s v="MARISOL LOPEZ IXTEPAN"/>
    <s v="IMPRESORA MARCA RICOH, COLOR BLANCA"/>
    <m/>
    <x v="4"/>
    <n v="70"/>
    <n v="1"/>
    <n v="4"/>
    <n v="22"/>
    <n v="88"/>
    <n v="6.16"/>
  </r>
  <r>
    <n v="952"/>
    <x v="17"/>
    <s v="PASILLO EXTERNO"/>
    <m/>
    <s v="LAMPARAS LED"/>
    <m/>
    <x v="2"/>
    <n v="200"/>
    <n v="4"/>
    <n v="7"/>
    <n v="22"/>
    <n v="154"/>
    <n v="123.2"/>
  </r>
  <r>
    <n v="953"/>
    <x v="17"/>
    <s v="AREA DE SERVICIOS ESCOLARES"/>
    <m/>
    <s v="AIREA ACONDICIONADO MARCA TCL, COLOR BLANCO, DE 24000 BTU, SERIE 12339WK248ZK41800462"/>
    <s v="MODELO TMCB400C24C2C"/>
    <x v="3"/>
    <n v="2000"/>
    <n v="1"/>
    <n v="15"/>
    <n v="22"/>
    <n v="330"/>
    <n v="660"/>
  </r>
  <r>
    <n v="954"/>
    <x v="18"/>
    <s v="CUBICULO 1"/>
    <s v="BERNABE CONTRERAS CONTRERAS"/>
    <s v="IMPRESORA MARCA EPSON"/>
    <m/>
    <x v="4"/>
    <n v="11"/>
    <n v="1"/>
    <n v="4"/>
    <n v="22"/>
    <n v="88"/>
    <n v="0.96799999999999997"/>
  </r>
  <r>
    <n v="955"/>
    <x v="18"/>
    <s v="CUBICULO 1"/>
    <s v="BERNABE CONTRERAS CONTRERAS"/>
    <s v="CPU MARCA ACER"/>
    <m/>
    <x v="4"/>
    <n v="250"/>
    <n v="1"/>
    <n v="6"/>
    <n v="22"/>
    <n v="132"/>
    <n v="33"/>
  </r>
  <r>
    <n v="956"/>
    <x v="18"/>
    <s v="CUBICULO 1"/>
    <s v="BERNABE CONTRERAS CONTRERAS"/>
    <s v="AIRE ACONDICIONADO MARCA LG"/>
    <m/>
    <x v="3"/>
    <n v="2000"/>
    <n v="1"/>
    <n v="6"/>
    <n v="22"/>
    <n v="132"/>
    <n v="264"/>
  </r>
  <r>
    <n v="957"/>
    <x v="18"/>
    <s v="CUBICULO 1"/>
    <s v="BERNABE CONTRERAS CONTRERAS"/>
    <s v="LAMPARAS LED"/>
    <m/>
    <x v="2"/>
    <n v="200"/>
    <n v="4"/>
    <n v="7"/>
    <n v="22"/>
    <n v="154"/>
    <n v="123.2"/>
  </r>
  <r>
    <n v="958"/>
    <x v="18"/>
    <s v="CUBICULO 1"/>
    <s v="BERNABE CONTRERAS CONTRERAS"/>
    <s v="4 CONTACTOS"/>
    <m/>
    <x v="2"/>
    <n v="180"/>
    <n v="4"/>
    <n v="6"/>
    <n v="22"/>
    <n v="132"/>
    <n v="95.04"/>
  </r>
  <r>
    <n v="959"/>
    <x v="18"/>
    <s v="CUBICULO 1"/>
    <s v="BERNABE CONTRERAS CONTRERAS"/>
    <s v="MONITOR MARCA ACER"/>
    <m/>
    <x v="4"/>
    <n v="120"/>
    <n v="1"/>
    <n v="6"/>
    <n v="22"/>
    <n v="132"/>
    <n v="15.84"/>
  </r>
  <r>
    <n v="960"/>
    <x v="18"/>
    <s v="CUBICULO 1"/>
    <s v="BERNABE CONTRERAS CONTRERAS"/>
    <s v="BOCINAS"/>
    <m/>
    <x v="4"/>
    <n v="5"/>
    <n v="2"/>
    <n v="4"/>
    <n v="22"/>
    <n v="88"/>
    <n v="0.88"/>
  </r>
  <r>
    <n v="961"/>
    <x v="18"/>
    <s v="CUBICULO 2"/>
    <s v="ARMANDO ALVARADO ALVARADO"/>
    <s v="DISPENSADOR DE AGUA"/>
    <m/>
    <x v="5"/>
    <n v="100"/>
    <n v="1"/>
    <n v="2"/>
    <n v="22"/>
    <n v="44"/>
    <n v="4.4000000000000004"/>
  </r>
  <r>
    <n v="962"/>
    <x v="18"/>
    <s v="CUBICULO 2"/>
    <s v="ARMANDO ALVARADO ALVARADO"/>
    <s v="LAMPARAS LED"/>
    <m/>
    <x v="2"/>
    <n v="200"/>
    <n v="4"/>
    <n v="7"/>
    <n v="22"/>
    <n v="154"/>
    <n v="123.2"/>
  </r>
  <r>
    <n v="963"/>
    <x v="18"/>
    <s v="CUBICULO 2"/>
    <s v="ARMANDO ALVARADO ALVARADO"/>
    <s v="1 FOCO DE LUZ BLANCA"/>
    <m/>
    <x v="2"/>
    <n v="750"/>
    <n v="1"/>
    <n v="7"/>
    <n v="22"/>
    <n v="154"/>
    <n v="115.5"/>
  </r>
  <r>
    <n v="964"/>
    <x v="18"/>
    <s v="CUBICULO 2"/>
    <s v="ARMANDO ALVARADO ALVARADO"/>
    <s v="3 CONTACTOS"/>
    <m/>
    <x v="2"/>
    <n v="180"/>
    <n v="3"/>
    <n v="7"/>
    <n v="22"/>
    <n v="154"/>
    <n v="83.16"/>
  </r>
  <r>
    <n v="965"/>
    <x v="18"/>
    <s v="CUBICULO 2"/>
    <s v="ARMANDO ALVARADO ALVARADO"/>
    <s v="AIRE ACONDICIONADO MARCA PANASONIC"/>
    <m/>
    <x v="3"/>
    <n v="2000"/>
    <n v="1"/>
    <n v="6"/>
    <n v="22"/>
    <n v="132"/>
    <n v="264"/>
  </r>
  <r>
    <n v="966"/>
    <x v="18"/>
    <s v="CUBICULO 3"/>
    <s v="SOCORRO AGUIRRE FERNANDEZ"/>
    <s v="IMPRESORA MARCA EPSON"/>
    <m/>
    <x v="4"/>
    <n v="11"/>
    <n v="1"/>
    <n v="4"/>
    <n v="22"/>
    <n v="88"/>
    <n v="0.96799999999999997"/>
  </r>
  <r>
    <n v="967"/>
    <x v="18"/>
    <s v="CUBICULO 3"/>
    <s v="SOCORRO AGUIRRE FERNANDEZ"/>
    <s v="2 REGULADORES DE ENERGIA ELECTRICA"/>
    <m/>
    <x v="2"/>
    <n v="750"/>
    <n v="2"/>
    <n v="7"/>
    <n v="22"/>
    <n v="154"/>
    <n v="231"/>
  </r>
  <r>
    <n v="968"/>
    <x v="18"/>
    <s v="CUBICULO 3"/>
    <s v="SOCORRO AGUIRRE FERNANDEZ"/>
    <s v="AIRE ACONDICIONADO MARCA PANASONIC"/>
    <m/>
    <x v="3"/>
    <n v="2000"/>
    <n v="1"/>
    <n v="6"/>
    <n v="22"/>
    <n v="132"/>
    <n v="264"/>
  </r>
  <r>
    <n v="969"/>
    <x v="18"/>
    <s v="CUBICULO 3"/>
    <s v="SOCORRO AGUIRRE FERNANDEZ"/>
    <s v="3 CONTACTOS"/>
    <m/>
    <x v="2"/>
    <n v="180"/>
    <n v="3"/>
    <n v="7"/>
    <n v="22"/>
    <n v="154"/>
    <n v="83.16"/>
  </r>
  <r>
    <n v="970"/>
    <x v="18"/>
    <s v="CUBICULO 3"/>
    <s v="SOCORRO AGUIRRE FERNANDEZ"/>
    <s v="LAMPARAS LED"/>
    <m/>
    <x v="2"/>
    <n v="200"/>
    <n v="4"/>
    <n v="7"/>
    <n v="22"/>
    <n v="154"/>
    <n v="123.2"/>
  </r>
  <r>
    <n v="971"/>
    <x v="18"/>
    <s v="CUBICULO 3"/>
    <s v="SOCORRO AGUIRRE FERNANDEZ"/>
    <s v="CAFETERA"/>
    <m/>
    <x v="5"/>
    <n v="900"/>
    <n v="1"/>
    <n v="1"/>
    <n v="22"/>
    <n v="22"/>
    <n v="19.8"/>
  </r>
  <r>
    <n v="972"/>
    <x v="18"/>
    <s v="CUBICULO 3"/>
    <s v="SOCORRO AGUIRRE FERNANDEZ"/>
    <s v="2 VENTILADORES MARCA V.E.C."/>
    <m/>
    <x v="3"/>
    <n v="65"/>
    <n v="2"/>
    <n v="7"/>
    <n v="22"/>
    <n v="154"/>
    <n v="20.02"/>
  </r>
  <r>
    <n v="973"/>
    <x v="18"/>
    <s v="CUBICULO 4"/>
    <m/>
    <s v="DISPENSADOR DE AGUA"/>
    <m/>
    <x v="5"/>
    <n v="100"/>
    <n v="1"/>
    <n v="2"/>
    <n v="22"/>
    <n v="44"/>
    <n v="4.4000000000000004"/>
  </r>
  <r>
    <n v="974"/>
    <x v="18"/>
    <s v="CUBICULO 4"/>
    <m/>
    <s v="CAFETERA"/>
    <m/>
    <x v="5"/>
    <n v="900"/>
    <n v="1"/>
    <n v="1"/>
    <n v="22"/>
    <n v="22"/>
    <n v="19.8"/>
  </r>
  <r>
    <n v="975"/>
    <x v="18"/>
    <s v="CUBICULO 4"/>
    <m/>
    <s v="IMPRESORA "/>
    <m/>
    <x v="4"/>
    <n v="11"/>
    <n v="1"/>
    <n v="4"/>
    <n v="22"/>
    <n v="88"/>
    <n v="0.96799999999999997"/>
  </r>
  <r>
    <n v="976"/>
    <x v="18"/>
    <s v="CUBICULO 4"/>
    <m/>
    <s v="REGULADOR DE ENERGIA ELECTRICA"/>
    <m/>
    <x v="2"/>
    <n v="750"/>
    <n v="1"/>
    <n v="7"/>
    <n v="22"/>
    <n v="154"/>
    <n v="115.5"/>
  </r>
  <r>
    <n v="977"/>
    <x v="18"/>
    <s v="CUBICULO 4"/>
    <m/>
    <s v="MONITOR"/>
    <m/>
    <x v="4"/>
    <n v="120"/>
    <n v="1"/>
    <n v="7"/>
    <n v="22"/>
    <n v="154"/>
    <n v="18.48"/>
  </r>
  <r>
    <n v="978"/>
    <x v="18"/>
    <s v="CUBICULO 4"/>
    <m/>
    <s v="CPU"/>
    <m/>
    <x v="4"/>
    <n v="250"/>
    <n v="1"/>
    <n v="7"/>
    <n v="22"/>
    <n v="154"/>
    <n v="38.5"/>
  </r>
  <r>
    <n v="979"/>
    <x v="18"/>
    <s v="CUBICULO 4"/>
    <m/>
    <s v="LAMPARAS LED"/>
    <m/>
    <x v="2"/>
    <n v="200"/>
    <n v="4"/>
    <n v="7"/>
    <n v="22"/>
    <n v="154"/>
    <n v="123.2"/>
  </r>
  <r>
    <n v="980"/>
    <x v="18"/>
    <s v="CUBICULO 4"/>
    <m/>
    <s v="AIRE ACONDICIONADO PANASONIC"/>
    <m/>
    <x v="3"/>
    <n v="200"/>
    <n v="1"/>
    <n v="6"/>
    <n v="22"/>
    <n v="132"/>
    <n v="26.4"/>
  </r>
  <r>
    <n v="981"/>
    <x v="18"/>
    <s v="CUBICULO 4"/>
    <m/>
    <s v="3 CONTACTOS"/>
    <m/>
    <x v="2"/>
    <n v="180"/>
    <n v="3"/>
    <n v="7"/>
    <n v="22"/>
    <n v="154"/>
    <n v="83.16"/>
  </r>
  <r>
    <n v="982"/>
    <x v="18"/>
    <s v="CUBICULO 5"/>
    <m/>
    <s v="MONITOR MARCA COMPAC"/>
    <m/>
    <x v="4"/>
    <n v="120"/>
    <n v="1"/>
    <n v="7"/>
    <n v="22"/>
    <n v="154"/>
    <n v="18.48"/>
  </r>
  <r>
    <n v="983"/>
    <x v="18"/>
    <s v="CUBICULO 5"/>
    <m/>
    <s v="CPU"/>
    <m/>
    <x v="4"/>
    <n v="250"/>
    <n v="1"/>
    <n v="7"/>
    <n v="22"/>
    <n v="154"/>
    <n v="38.5"/>
  </r>
  <r>
    <n v="984"/>
    <x v="18"/>
    <s v="CUBICULO 5"/>
    <m/>
    <s v="3 CONTACTOS"/>
    <m/>
    <x v="2"/>
    <n v="180"/>
    <n v="3"/>
    <n v="7"/>
    <n v="22"/>
    <n v="154"/>
    <n v="83.16"/>
  </r>
  <r>
    <n v="985"/>
    <x v="18"/>
    <s v="CUBICULO 5"/>
    <m/>
    <s v="LAMPARAS LED"/>
    <m/>
    <x v="2"/>
    <n v="200"/>
    <n v="4"/>
    <n v="5"/>
    <n v="22"/>
    <n v="110"/>
    <n v="88"/>
  </r>
  <r>
    <n v="986"/>
    <x v="18"/>
    <s v="CUBICULO 5"/>
    <m/>
    <s v="MONITOR MARCA DELL"/>
    <m/>
    <x v="4"/>
    <n v="120"/>
    <n v="1"/>
    <n v="7"/>
    <n v="22"/>
    <n v="154"/>
    <n v="18.48"/>
  </r>
  <r>
    <n v="987"/>
    <x v="18"/>
    <s v="CUBICULO 5"/>
    <m/>
    <s v="CPU MARCA DELL"/>
    <m/>
    <x v="4"/>
    <n v="250"/>
    <n v="1"/>
    <n v="7"/>
    <n v="22"/>
    <n v="154"/>
    <n v="38.5"/>
  </r>
  <r>
    <n v="988"/>
    <x v="18"/>
    <s v="CUBICULO 5"/>
    <m/>
    <s v="REGULADOR DE ENERGIA ELECTRICA"/>
    <m/>
    <x v="2"/>
    <n v="750"/>
    <n v="1"/>
    <n v="7"/>
    <n v="22"/>
    <n v="154"/>
    <n v="115.5"/>
  </r>
  <r>
    <n v="989"/>
    <x v="18"/>
    <s v="CUBICULO 6"/>
    <m/>
    <s v="CPU"/>
    <m/>
    <x v="4"/>
    <n v="250"/>
    <n v="1"/>
    <n v="7"/>
    <n v="22"/>
    <n v="154"/>
    <n v="38.5"/>
  </r>
  <r>
    <n v="990"/>
    <x v="18"/>
    <s v="CUBICULO 6"/>
    <m/>
    <s v="MONITOR"/>
    <m/>
    <x v="4"/>
    <n v="120"/>
    <n v="1"/>
    <n v="7"/>
    <n v="22"/>
    <n v="154"/>
    <n v="18.48"/>
  </r>
  <r>
    <n v="991"/>
    <x v="18"/>
    <s v="CUBICULO 6"/>
    <m/>
    <s v="LAMPARAS LED"/>
    <m/>
    <x v="2"/>
    <n v="0.2"/>
    <n v="1"/>
    <n v="7"/>
    <n v="22"/>
    <n v="154"/>
    <n v="3.0800000000000001E-2"/>
  </r>
  <r>
    <n v="992"/>
    <x v="18"/>
    <s v="CUBICULO 6"/>
    <m/>
    <s v="AIRE ACONDICIONADO MARCA PANASONIC"/>
    <m/>
    <x v="3"/>
    <n v="2000"/>
    <n v="1"/>
    <n v="8"/>
    <n v="22"/>
    <n v="176"/>
    <n v="352"/>
  </r>
  <r>
    <n v="993"/>
    <x v="18"/>
    <s v="CUBICULO 6"/>
    <m/>
    <s v="5 CONTACTOS"/>
    <m/>
    <x v="2"/>
    <n v="180"/>
    <n v="5"/>
    <n v="5"/>
    <n v="22"/>
    <n v="110"/>
    <n v="99"/>
  </r>
  <r>
    <n v="994"/>
    <x v="18"/>
    <s v="CUBICULO 7"/>
    <m/>
    <s v="REGULADOR ELECTRICO"/>
    <m/>
    <x v="2"/>
    <n v="750"/>
    <n v="1"/>
    <n v="6"/>
    <n v="22"/>
    <n v="132"/>
    <n v="99"/>
  </r>
  <r>
    <n v="995"/>
    <x v="18"/>
    <s v="CUBICULO 7"/>
    <m/>
    <s v="CAFETERA"/>
    <m/>
    <x v="5"/>
    <n v="900"/>
    <n v="1"/>
    <n v="1"/>
    <n v="22"/>
    <n v="22"/>
    <n v="19.8"/>
  </r>
  <r>
    <n v="996"/>
    <x v="18"/>
    <s v="CUBICULO 7"/>
    <m/>
    <s v="MICROONDAS MARCA LG, COLOR BLANCO, SERIE 304TARU13102"/>
    <m/>
    <x v="5"/>
    <n v="800"/>
    <n v="1"/>
    <n v="1"/>
    <n v="22"/>
    <n v="22"/>
    <n v="17.600000000000001"/>
  </r>
  <r>
    <n v="997"/>
    <x v="18"/>
    <s v="CUBICULO 7"/>
    <m/>
    <s v="FRIGOBAR HISENSE "/>
    <m/>
    <x v="5"/>
    <n v="500"/>
    <n v="1"/>
    <n v="2"/>
    <n v="22"/>
    <n v="44"/>
    <n v="22"/>
  </r>
  <r>
    <n v="998"/>
    <x v="18"/>
    <s v="CUBICULO 7"/>
    <m/>
    <s v="FREIDORA DE AIRE"/>
    <m/>
    <x v="5"/>
    <n v="2"/>
    <n v="1"/>
    <n v="1"/>
    <n v="22"/>
    <n v="22"/>
    <n v="4.3999999999999997E-2"/>
  </r>
  <r>
    <n v="999"/>
    <x v="18"/>
    <s v="CUBICULO 7"/>
    <m/>
    <s v="VENTILADOR"/>
    <m/>
    <x v="3"/>
    <n v="65"/>
    <n v="1"/>
    <n v="4"/>
    <n v="22"/>
    <n v="88"/>
    <n v="5.72"/>
  </r>
  <r>
    <n v="1000"/>
    <x v="18"/>
    <s v="CUBICULO 7"/>
    <m/>
    <s v="PARILLA ELECTRICA"/>
    <m/>
    <x v="5"/>
    <n v="1600"/>
    <n v="1"/>
    <n v="1"/>
    <n v="22"/>
    <n v="22"/>
    <n v="35.200000000000003"/>
  </r>
  <r>
    <n v="1001"/>
    <x v="18"/>
    <s v="CUBICULO 7"/>
    <m/>
    <s v="SANDWCHERA"/>
    <m/>
    <x v="5"/>
    <n v="14"/>
    <n v="1"/>
    <n v="1"/>
    <n v="22"/>
    <n v="22"/>
    <n v="0.308"/>
  </r>
  <r>
    <n v="1002"/>
    <x v="18"/>
    <s v="CUBICULO 7"/>
    <m/>
    <s v="AIRE ACONDICIONADO PANASONIC"/>
    <m/>
    <x v="3"/>
    <n v="2000"/>
    <n v="1"/>
    <n v="8"/>
    <n v="22"/>
    <n v="176"/>
    <n v="352"/>
  </r>
  <r>
    <n v="1003"/>
    <x v="18"/>
    <s v="CUBICULO 7"/>
    <m/>
    <s v="LAMPARAS LED"/>
    <m/>
    <x v="2"/>
    <n v="200"/>
    <n v="4"/>
    <n v="6"/>
    <n v="22"/>
    <n v="132"/>
    <n v="105.6"/>
  </r>
  <r>
    <n v="1004"/>
    <x v="18"/>
    <s v="CUBICULO 7"/>
    <m/>
    <s v="2 CONTACTOS"/>
    <m/>
    <x v="2"/>
    <n v="180"/>
    <n v="2"/>
    <n v="6"/>
    <n v="22"/>
    <n v="132"/>
    <n v="47.52"/>
  </r>
  <r>
    <n v="1005"/>
    <x v="19"/>
    <s v="NINGUNO"/>
    <m/>
    <s v="VENTILADOR"/>
    <m/>
    <x v="3"/>
    <n v="24"/>
    <m/>
    <n v="7"/>
    <n v="24"/>
    <n v="168"/>
    <n v="0"/>
  </r>
  <r>
    <n v="1006"/>
    <x v="19"/>
    <m/>
    <m/>
    <s v="CAÑON"/>
    <m/>
    <x v="2"/>
    <n v="400"/>
    <n v="1"/>
    <n v="5"/>
    <n v="24"/>
    <n v="120"/>
    <n v="48"/>
  </r>
  <r>
    <n v="1007"/>
    <x v="20"/>
    <s v="ALUMBRADO EXTERIOR DEL ITSSAT"/>
    <m/>
    <s v="LUMINARIA LINEAL "/>
    <m/>
    <x v="2"/>
    <n v="200"/>
    <n v="30"/>
    <n v="12"/>
    <n v="24"/>
    <n v="288"/>
    <n v="1728"/>
  </r>
  <r>
    <n v="1008"/>
    <x v="20"/>
    <s v="ALUMBRADO EXTERIOR DEL ITSSAT"/>
    <m/>
    <s v="VENTILADOR"/>
    <m/>
    <x v="3"/>
    <n v="24"/>
    <n v="1"/>
    <n v="7"/>
    <n v="24"/>
    <n v="168"/>
    <n v="4.032"/>
  </r>
  <r>
    <n v="1009"/>
    <x v="20"/>
    <s v="ALUMBRADO EXTERIOR DEL ITSSAT"/>
    <m/>
    <s v="CAÑON"/>
    <m/>
    <x v="2"/>
    <n v="400"/>
    <n v="1"/>
    <n v="5"/>
    <n v="24"/>
    <n v="120"/>
    <n v="48"/>
  </r>
  <r>
    <n v="1010"/>
    <x v="20"/>
    <s v="ALUMBRADO EXTERIOR DEL ITSSAT"/>
    <m/>
    <s v="LUMINARIA LINEAL "/>
    <m/>
    <x v="2"/>
    <n v="200"/>
    <n v="30"/>
    <n v="12"/>
    <n v="24"/>
    <n v="288"/>
    <n v="1728"/>
  </r>
  <r>
    <n v="1011"/>
    <x v="20"/>
    <s v="ALUMBRADO EXTERIOR DEL ITSSAT"/>
    <m/>
    <s v="VENTILADOR"/>
    <m/>
    <x v="3"/>
    <n v="24"/>
    <n v="1"/>
    <n v="7"/>
    <n v="24"/>
    <n v="168"/>
    <n v="4.032"/>
  </r>
  <r>
    <n v="1012"/>
    <x v="20"/>
    <s v="ALUMBRADO EXTERIOR DEL ITSSAT"/>
    <m/>
    <s v="CAÑON"/>
    <m/>
    <x v="2"/>
    <n v="400"/>
    <n v="1"/>
    <n v="5"/>
    <n v="24"/>
    <n v="120"/>
    <n v="48"/>
  </r>
  <r>
    <n v="1013"/>
    <x v="20"/>
    <s v="ALUMBRADO EXTERIOR DEL ITSSAT"/>
    <m/>
    <s v="LUMINARIA LINEAL "/>
    <m/>
    <x v="2"/>
    <n v="200"/>
    <n v="20"/>
    <n v="12"/>
    <n v="24"/>
    <n v="288"/>
    <n v="115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0" applyNumberFormats="0" applyBorderFormats="0" applyFontFormats="0" applyPatternFormats="0" applyAlignmentFormats="0" applyWidthHeightFormats="1" dataCaption="Valores" updatedVersion="6" minRefreshableVersion="3" useAutoFormatting="1" itemPrintTitles="1" createdVersion="5" indent="0" outline="1" outlineData="1" multipleFieldFilters="0" chartFormat="20">
  <location ref="A3:C26" firstHeaderRow="1" firstDataRow="2" firstDataCol="1"/>
  <pivotFields count="13">
    <pivotField showAll="0"/>
    <pivotField axis="axisRow" showAll="0" sortType="descending">
      <items count="54">
        <item m="1" x="34"/>
        <item m="1" x="36"/>
        <item m="1" x="25"/>
        <item m="1" x="50"/>
        <item m="1" x="35"/>
        <item m="1" x="44"/>
        <item m="1" x="47"/>
        <item m="1" x="38"/>
        <item m="1" x="30"/>
        <item m="1" x="52"/>
        <item m="1" x="46"/>
        <item m="1" x="32"/>
        <item m="1" x="33"/>
        <item m="1" x="45"/>
        <item m="1" x="43"/>
        <item m="1" x="40"/>
        <item m="1" x="24"/>
        <item m="1" x="28"/>
        <item m="1" x="22"/>
        <item m="1" x="49"/>
        <item m="1" x="23"/>
        <item m="1" x="31"/>
        <item m="1" x="48"/>
        <item m="1" x="21"/>
        <item m="1" x="26"/>
        <item m="1" x="51"/>
        <item m="1" x="27"/>
        <item m="1" x="37"/>
        <item m="1" x="29"/>
        <item m="1" x="39"/>
        <item m="1" x="41"/>
        <item m="1" x="42"/>
        <item x="0"/>
        <item x="1"/>
        <item x="2"/>
        <item x="3"/>
        <item x="4"/>
        <item x="5"/>
        <item x="6"/>
        <item x="7"/>
        <item x="8"/>
        <item x="9"/>
        <item x="10"/>
        <item x="11"/>
        <item x="12"/>
        <item x="13"/>
        <item x="14"/>
        <item x="15"/>
        <item x="16"/>
        <item x="17"/>
        <item x="18"/>
        <item x="19"/>
        <item x="2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dataField="1" numFmtId="2" showAll="0"/>
  </pivotFields>
  <rowFields count="1">
    <field x="1"/>
  </rowFields>
  <rowItems count="22">
    <i>
      <x v="40"/>
    </i>
    <i>
      <x v="35"/>
    </i>
    <i>
      <x v="43"/>
    </i>
    <i>
      <x v="49"/>
    </i>
    <i>
      <x v="38"/>
    </i>
    <i>
      <x v="47"/>
    </i>
    <i>
      <x v="36"/>
    </i>
    <i>
      <x v="46"/>
    </i>
    <i>
      <x v="52"/>
    </i>
    <i>
      <x v="39"/>
    </i>
    <i>
      <x v="41"/>
    </i>
    <i>
      <x v="50"/>
    </i>
    <i>
      <x v="44"/>
    </i>
    <i>
      <x v="42"/>
    </i>
    <i>
      <x v="48"/>
    </i>
    <i>
      <x v="45"/>
    </i>
    <i>
      <x v="37"/>
    </i>
    <i>
      <x v="32"/>
    </i>
    <i>
      <x v="51"/>
    </i>
    <i>
      <x v="33"/>
    </i>
    <i>
      <x v="34"/>
    </i>
    <i t="grand">
      <x/>
    </i>
  </rowItems>
  <colFields count="1">
    <field x="-2"/>
  </colFields>
  <colItems count="2">
    <i>
      <x/>
    </i>
    <i i="1">
      <x v="1"/>
    </i>
  </colItems>
  <dataFields count="2">
    <dataField name="Suma de Consumo base de energía mensual_x000a_(KW)" fld="12" baseField="0" baseItem="0" numFmtId="2"/>
    <dataField name="Suma de Consumo base de energía mensual" fld="12" showDataAs="percentOfTotal" baseField="1" baseItem="40" numFmtId="10"/>
  </dataFields>
  <chartFormats count="44">
    <chartFormat chart="1" format="36" series="1">
      <pivotArea type="data" outline="0" fieldPosition="0">
        <references count="1">
          <reference field="4294967294" count="1" selected="0">
            <x v="0"/>
          </reference>
        </references>
      </pivotArea>
    </chartFormat>
    <chartFormat chart="1" format="49">
      <pivotArea type="data" outline="0" fieldPosition="0">
        <references count="2">
          <reference field="4294967294" count="1" selected="0">
            <x v="0"/>
          </reference>
          <reference field="1" count="1" selected="0">
            <x v="40"/>
          </reference>
        </references>
      </pivotArea>
    </chartFormat>
    <chartFormat chart="1" format="50">
      <pivotArea type="data" outline="0" fieldPosition="0">
        <references count="2">
          <reference field="4294967294" count="1" selected="0">
            <x v="0"/>
          </reference>
          <reference field="1" count="1" selected="0">
            <x v="35"/>
          </reference>
        </references>
      </pivotArea>
    </chartFormat>
    <chartFormat chart="1" format="51">
      <pivotArea type="data" outline="0" fieldPosition="0">
        <references count="2">
          <reference field="4294967294" count="1" selected="0">
            <x v="0"/>
          </reference>
          <reference field="1" count="1" selected="0">
            <x v="43"/>
          </reference>
        </references>
      </pivotArea>
    </chartFormat>
    <chartFormat chart="1" format="52">
      <pivotArea type="data" outline="0" fieldPosition="0">
        <references count="2">
          <reference field="4294967294" count="1" selected="0">
            <x v="0"/>
          </reference>
          <reference field="1" count="1" selected="0">
            <x v="49"/>
          </reference>
        </references>
      </pivotArea>
    </chartFormat>
    <chartFormat chart="1" format="53">
      <pivotArea type="data" outline="0" fieldPosition="0">
        <references count="2">
          <reference field="4294967294" count="1" selected="0">
            <x v="0"/>
          </reference>
          <reference field="1" count="1" selected="0">
            <x v="38"/>
          </reference>
        </references>
      </pivotArea>
    </chartFormat>
    <chartFormat chart="1" format="54">
      <pivotArea type="data" outline="0" fieldPosition="0">
        <references count="2">
          <reference field="4294967294" count="1" selected="0">
            <x v="0"/>
          </reference>
          <reference field="1" count="1" selected="0">
            <x v="47"/>
          </reference>
        </references>
      </pivotArea>
    </chartFormat>
    <chartFormat chart="1" format="55">
      <pivotArea type="data" outline="0" fieldPosition="0">
        <references count="2">
          <reference field="4294967294" count="1" selected="0">
            <x v="0"/>
          </reference>
          <reference field="1" count="1" selected="0">
            <x v="36"/>
          </reference>
        </references>
      </pivotArea>
    </chartFormat>
    <chartFormat chart="1" format="56">
      <pivotArea type="data" outline="0" fieldPosition="0">
        <references count="2">
          <reference field="4294967294" count="1" selected="0">
            <x v="0"/>
          </reference>
          <reference field="1" count="1" selected="0">
            <x v="46"/>
          </reference>
        </references>
      </pivotArea>
    </chartFormat>
    <chartFormat chart="1" format="57">
      <pivotArea type="data" outline="0" fieldPosition="0">
        <references count="2">
          <reference field="4294967294" count="1" selected="0">
            <x v="0"/>
          </reference>
          <reference field="1" count="1" selected="0">
            <x v="52"/>
          </reference>
        </references>
      </pivotArea>
    </chartFormat>
    <chartFormat chart="1" format="58">
      <pivotArea type="data" outline="0" fieldPosition="0">
        <references count="2">
          <reference field="4294967294" count="1" selected="0">
            <x v="0"/>
          </reference>
          <reference field="1" count="1" selected="0">
            <x v="39"/>
          </reference>
        </references>
      </pivotArea>
    </chartFormat>
    <chartFormat chart="1" format="59">
      <pivotArea type="data" outline="0" fieldPosition="0">
        <references count="2">
          <reference field="4294967294" count="1" selected="0">
            <x v="0"/>
          </reference>
          <reference field="1" count="1" selected="0">
            <x v="41"/>
          </reference>
        </references>
      </pivotArea>
    </chartFormat>
    <chartFormat chart="1" format="60">
      <pivotArea type="data" outline="0" fieldPosition="0">
        <references count="2">
          <reference field="4294967294" count="1" selected="0">
            <x v="0"/>
          </reference>
          <reference field="1" count="1" selected="0">
            <x v="50"/>
          </reference>
        </references>
      </pivotArea>
    </chartFormat>
    <chartFormat chart="1" format="61">
      <pivotArea type="data" outline="0" fieldPosition="0">
        <references count="2">
          <reference field="4294967294" count="1" selected="0">
            <x v="0"/>
          </reference>
          <reference field="1" count="1" selected="0">
            <x v="44"/>
          </reference>
        </references>
      </pivotArea>
    </chartFormat>
    <chartFormat chart="1" format="62">
      <pivotArea type="data" outline="0" fieldPosition="0">
        <references count="2">
          <reference field="4294967294" count="1" selected="0">
            <x v="0"/>
          </reference>
          <reference field="1" count="1" selected="0">
            <x v="42"/>
          </reference>
        </references>
      </pivotArea>
    </chartFormat>
    <chartFormat chart="1" format="63">
      <pivotArea type="data" outline="0" fieldPosition="0">
        <references count="2">
          <reference field="4294967294" count="1" selected="0">
            <x v="0"/>
          </reference>
          <reference field="1" count="1" selected="0">
            <x v="48"/>
          </reference>
        </references>
      </pivotArea>
    </chartFormat>
    <chartFormat chart="1" format="64">
      <pivotArea type="data" outline="0" fieldPosition="0">
        <references count="2">
          <reference field="4294967294" count="1" selected="0">
            <x v="0"/>
          </reference>
          <reference field="1" count="1" selected="0">
            <x v="45"/>
          </reference>
        </references>
      </pivotArea>
    </chartFormat>
    <chartFormat chart="1" format="65">
      <pivotArea type="data" outline="0" fieldPosition="0">
        <references count="2">
          <reference field="4294967294" count="1" selected="0">
            <x v="0"/>
          </reference>
          <reference field="1" count="1" selected="0">
            <x v="37"/>
          </reference>
        </references>
      </pivotArea>
    </chartFormat>
    <chartFormat chart="1" format="66">
      <pivotArea type="data" outline="0" fieldPosition="0">
        <references count="2">
          <reference field="4294967294" count="1" selected="0">
            <x v="0"/>
          </reference>
          <reference field="1" count="1" selected="0">
            <x v="32"/>
          </reference>
        </references>
      </pivotArea>
    </chartFormat>
    <chartFormat chart="1" format="67">
      <pivotArea type="data" outline="0" fieldPosition="0">
        <references count="2">
          <reference field="4294967294" count="1" selected="0">
            <x v="0"/>
          </reference>
          <reference field="1" count="1" selected="0">
            <x v="51"/>
          </reference>
        </references>
      </pivotArea>
    </chartFormat>
    <chartFormat chart="1" format="68">
      <pivotArea type="data" outline="0" fieldPosition="0">
        <references count="2">
          <reference field="4294967294" count="1" selected="0">
            <x v="0"/>
          </reference>
          <reference field="1" count="1" selected="0">
            <x v="33"/>
          </reference>
        </references>
      </pivotArea>
    </chartFormat>
    <chartFormat chart="1" format="69">
      <pivotArea type="data" outline="0" fieldPosition="0">
        <references count="2">
          <reference field="4294967294" count="1" selected="0">
            <x v="0"/>
          </reference>
          <reference field="1" count="1" selected="0">
            <x v="34"/>
          </reference>
        </references>
      </pivotArea>
    </chartFormat>
    <chartFormat chart="1" format="70" series="1">
      <pivotArea type="data" outline="0" fieldPosition="0">
        <references count="1">
          <reference field="4294967294" count="1" selected="0">
            <x v="1"/>
          </reference>
        </references>
      </pivotArea>
    </chartFormat>
    <chartFormat chart="1" format="71">
      <pivotArea type="data" outline="0" fieldPosition="0">
        <references count="2">
          <reference field="4294967294" count="1" selected="0">
            <x v="1"/>
          </reference>
          <reference field="1" count="1" selected="0">
            <x v="40"/>
          </reference>
        </references>
      </pivotArea>
    </chartFormat>
    <chartFormat chart="1" format="72">
      <pivotArea type="data" outline="0" fieldPosition="0">
        <references count="2">
          <reference field="4294967294" count="1" selected="0">
            <x v="1"/>
          </reference>
          <reference field="1" count="1" selected="0">
            <x v="35"/>
          </reference>
        </references>
      </pivotArea>
    </chartFormat>
    <chartFormat chart="1" format="73">
      <pivotArea type="data" outline="0" fieldPosition="0">
        <references count="2">
          <reference field="4294967294" count="1" selected="0">
            <x v="1"/>
          </reference>
          <reference field="1" count="1" selected="0">
            <x v="43"/>
          </reference>
        </references>
      </pivotArea>
    </chartFormat>
    <chartFormat chart="1" format="74">
      <pivotArea type="data" outline="0" fieldPosition="0">
        <references count="2">
          <reference field="4294967294" count="1" selected="0">
            <x v="1"/>
          </reference>
          <reference field="1" count="1" selected="0">
            <x v="49"/>
          </reference>
        </references>
      </pivotArea>
    </chartFormat>
    <chartFormat chart="1" format="75">
      <pivotArea type="data" outline="0" fieldPosition="0">
        <references count="2">
          <reference field="4294967294" count="1" selected="0">
            <x v="1"/>
          </reference>
          <reference field="1" count="1" selected="0">
            <x v="38"/>
          </reference>
        </references>
      </pivotArea>
    </chartFormat>
    <chartFormat chart="1" format="76">
      <pivotArea type="data" outline="0" fieldPosition="0">
        <references count="2">
          <reference field="4294967294" count="1" selected="0">
            <x v="1"/>
          </reference>
          <reference field="1" count="1" selected="0">
            <x v="47"/>
          </reference>
        </references>
      </pivotArea>
    </chartFormat>
    <chartFormat chart="1" format="77">
      <pivotArea type="data" outline="0" fieldPosition="0">
        <references count="2">
          <reference field="4294967294" count="1" selected="0">
            <x v="1"/>
          </reference>
          <reference field="1" count="1" selected="0">
            <x v="36"/>
          </reference>
        </references>
      </pivotArea>
    </chartFormat>
    <chartFormat chart="1" format="78">
      <pivotArea type="data" outline="0" fieldPosition="0">
        <references count="2">
          <reference field="4294967294" count="1" selected="0">
            <x v="1"/>
          </reference>
          <reference field="1" count="1" selected="0">
            <x v="46"/>
          </reference>
        </references>
      </pivotArea>
    </chartFormat>
    <chartFormat chart="1" format="79">
      <pivotArea type="data" outline="0" fieldPosition="0">
        <references count="2">
          <reference field="4294967294" count="1" selected="0">
            <x v="1"/>
          </reference>
          <reference field="1" count="1" selected="0">
            <x v="52"/>
          </reference>
        </references>
      </pivotArea>
    </chartFormat>
    <chartFormat chart="1" format="80">
      <pivotArea type="data" outline="0" fieldPosition="0">
        <references count="2">
          <reference field="4294967294" count="1" selected="0">
            <x v="1"/>
          </reference>
          <reference field="1" count="1" selected="0">
            <x v="39"/>
          </reference>
        </references>
      </pivotArea>
    </chartFormat>
    <chartFormat chart="1" format="81">
      <pivotArea type="data" outline="0" fieldPosition="0">
        <references count="2">
          <reference field="4294967294" count="1" selected="0">
            <x v="1"/>
          </reference>
          <reference field="1" count="1" selected="0">
            <x v="41"/>
          </reference>
        </references>
      </pivotArea>
    </chartFormat>
    <chartFormat chart="1" format="82">
      <pivotArea type="data" outline="0" fieldPosition="0">
        <references count="2">
          <reference field="4294967294" count="1" selected="0">
            <x v="1"/>
          </reference>
          <reference field="1" count="1" selected="0">
            <x v="50"/>
          </reference>
        </references>
      </pivotArea>
    </chartFormat>
    <chartFormat chart="1" format="83">
      <pivotArea type="data" outline="0" fieldPosition="0">
        <references count="2">
          <reference field="4294967294" count="1" selected="0">
            <x v="1"/>
          </reference>
          <reference field="1" count="1" selected="0">
            <x v="44"/>
          </reference>
        </references>
      </pivotArea>
    </chartFormat>
    <chartFormat chart="1" format="84">
      <pivotArea type="data" outline="0" fieldPosition="0">
        <references count="2">
          <reference field="4294967294" count="1" selected="0">
            <x v="1"/>
          </reference>
          <reference field="1" count="1" selected="0">
            <x v="42"/>
          </reference>
        </references>
      </pivotArea>
    </chartFormat>
    <chartFormat chart="1" format="85">
      <pivotArea type="data" outline="0" fieldPosition="0">
        <references count="2">
          <reference field="4294967294" count="1" selected="0">
            <x v="1"/>
          </reference>
          <reference field="1" count="1" selected="0">
            <x v="48"/>
          </reference>
        </references>
      </pivotArea>
    </chartFormat>
    <chartFormat chart="1" format="86">
      <pivotArea type="data" outline="0" fieldPosition="0">
        <references count="2">
          <reference field="4294967294" count="1" selected="0">
            <x v="1"/>
          </reference>
          <reference field="1" count="1" selected="0">
            <x v="45"/>
          </reference>
        </references>
      </pivotArea>
    </chartFormat>
    <chartFormat chart="1" format="87">
      <pivotArea type="data" outline="0" fieldPosition="0">
        <references count="2">
          <reference field="4294967294" count="1" selected="0">
            <x v="1"/>
          </reference>
          <reference field="1" count="1" selected="0">
            <x v="37"/>
          </reference>
        </references>
      </pivotArea>
    </chartFormat>
    <chartFormat chart="1" format="88">
      <pivotArea type="data" outline="0" fieldPosition="0">
        <references count="2">
          <reference field="4294967294" count="1" selected="0">
            <x v="1"/>
          </reference>
          <reference field="1" count="1" selected="0">
            <x v="32"/>
          </reference>
        </references>
      </pivotArea>
    </chartFormat>
    <chartFormat chart="1" format="89">
      <pivotArea type="data" outline="0" fieldPosition="0">
        <references count="2">
          <reference field="4294967294" count="1" selected="0">
            <x v="1"/>
          </reference>
          <reference field="1" count="1" selected="0">
            <x v="51"/>
          </reference>
        </references>
      </pivotArea>
    </chartFormat>
    <chartFormat chart="1" format="90">
      <pivotArea type="data" outline="0" fieldPosition="0">
        <references count="2">
          <reference field="4294967294" count="1" selected="0">
            <x v="1"/>
          </reference>
          <reference field="1" count="1" selected="0">
            <x v="33"/>
          </reference>
        </references>
      </pivotArea>
    </chartFormat>
    <chartFormat chart="1" format="91">
      <pivotArea type="data" outline="0" fieldPosition="0">
        <references count="2">
          <reference field="4294967294" count="1" selected="0">
            <x v="1"/>
          </reference>
          <reference field="1" count="1" selected="0">
            <x v="34"/>
          </reference>
        </references>
      </pivotArea>
    </chartFormat>
  </chartFormats>
  <pivotTableStyleInfo name="PivotStyleMedium4"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 dinámica2" cacheId="0" applyNumberFormats="0" applyBorderFormats="0" applyFontFormats="0" applyPatternFormats="0" applyAlignmentFormats="0" applyWidthHeightFormats="1" dataCaption="Valores" updatedVersion="6" minRefreshableVersion="3" useAutoFormatting="1" itemPrintTitles="1" createdVersion="5" indent="0" outline="1" outlineData="1" multipleFieldFilters="0" chartFormat="9">
  <location ref="A3:C11" firstHeaderRow="0" firstDataRow="1" firstDataCol="1"/>
  <pivotFields count="13">
    <pivotField showAll="0"/>
    <pivotField showAll="0"/>
    <pivotField showAll="0"/>
    <pivotField showAll="0"/>
    <pivotField showAll="0"/>
    <pivotField showAll="0"/>
    <pivotField axis="axisRow" showAll="0">
      <items count="11">
        <item x="3"/>
        <item m="1" x="9"/>
        <item x="2"/>
        <item m="1" x="8"/>
        <item x="0"/>
        <item x="4"/>
        <item x="1"/>
        <item m="1" x="7"/>
        <item x="5"/>
        <item x="6"/>
        <item t="default"/>
      </items>
    </pivotField>
    <pivotField showAll="0"/>
    <pivotField showAll="0"/>
    <pivotField showAll="0"/>
    <pivotField showAll="0"/>
    <pivotField showAll="0"/>
    <pivotField dataField="1" numFmtId="2" showAll="0"/>
  </pivotFields>
  <rowFields count="1">
    <field x="6"/>
  </rowFields>
  <rowItems count="8">
    <i>
      <x/>
    </i>
    <i>
      <x v="2"/>
    </i>
    <i>
      <x v="4"/>
    </i>
    <i>
      <x v="5"/>
    </i>
    <i>
      <x v="6"/>
    </i>
    <i>
      <x v="8"/>
    </i>
    <i>
      <x v="9"/>
    </i>
    <i t="grand">
      <x/>
    </i>
  </rowItems>
  <colFields count="1">
    <field x="-2"/>
  </colFields>
  <colItems count="2">
    <i>
      <x/>
    </i>
    <i i="1">
      <x v="1"/>
    </i>
  </colItems>
  <dataFields count="2">
    <dataField name="Suma de Consumo base de energía mensual_x000a_(KW)" fld="12" baseField="0" baseItem="0" numFmtId="2"/>
    <dataField name="Suma de Consumo base de energía mensual" fld="12" showDataAs="percentOfTotal" baseField="6" baseItem="0" numFmtId="10"/>
  </dataFields>
  <formats count="3">
    <format dxfId="15">
      <pivotArea grandRow="1" outline="0" collapsedLevelsAreSubtotals="1" fieldPosition="0"/>
    </format>
    <format dxfId="14">
      <pivotArea outline="0" collapsedLevelsAreSubtotals="1" fieldPosition="0"/>
    </format>
    <format dxfId="13">
      <pivotArea outline="0" fieldPosition="0">
        <references count="1">
          <reference field="4294967294" count="1">
            <x v="1"/>
          </reference>
        </references>
      </pivotArea>
    </format>
  </formats>
  <chartFormats count="11">
    <chartFormat chart="1" format="13" series="1">
      <pivotArea type="data" outline="0" fieldPosition="0">
        <references count="1">
          <reference field="4294967294" count="1" selected="0">
            <x v="0"/>
          </reference>
        </references>
      </pivotArea>
    </chartFormat>
    <chartFormat chart="1" format="14">
      <pivotArea type="data" outline="0" fieldPosition="0">
        <references count="2">
          <reference field="4294967294" count="1" selected="0">
            <x v="0"/>
          </reference>
          <reference field="6" count="1" selected="0">
            <x v="4"/>
          </reference>
        </references>
      </pivotArea>
    </chartFormat>
    <chartFormat chart="1" format="15">
      <pivotArea type="data" outline="0" fieldPosition="0">
        <references count="2">
          <reference field="4294967294" count="1" selected="0">
            <x v="0"/>
          </reference>
          <reference field="6" count="1" selected="0">
            <x v="3"/>
          </reference>
        </references>
      </pivotArea>
    </chartFormat>
    <chartFormat chart="1" format="16">
      <pivotArea type="data" outline="0" fieldPosition="0">
        <references count="2">
          <reference field="4294967294" count="1" selected="0">
            <x v="0"/>
          </reference>
          <reference field="6" count="1" selected="0">
            <x v="2"/>
          </reference>
        </references>
      </pivotArea>
    </chartFormat>
    <chartFormat chart="1" format="17">
      <pivotArea type="data" outline="0" fieldPosition="0">
        <references count="2">
          <reference field="4294967294" count="1" selected="0">
            <x v="0"/>
          </reference>
          <reference field="6" count="1" selected="0">
            <x v="0"/>
          </reference>
        </references>
      </pivotArea>
    </chartFormat>
    <chartFormat chart="1" format="18">
      <pivotArea type="data" outline="0" fieldPosition="0">
        <references count="2">
          <reference field="4294967294" count="1" selected="0">
            <x v="0"/>
          </reference>
          <reference field="6" count="1" selected="0">
            <x v="1"/>
          </reference>
        </references>
      </pivotArea>
    </chartFormat>
    <chartFormat chart="1" format="19">
      <pivotArea type="data" outline="0" fieldPosition="0">
        <references count="2">
          <reference field="4294967294" count="1" selected="0">
            <x v="0"/>
          </reference>
          <reference field="6" count="1" selected="0">
            <x v="9"/>
          </reference>
        </references>
      </pivotArea>
    </chartFormat>
    <chartFormat chart="1" format="20">
      <pivotArea type="data" outline="0" fieldPosition="0">
        <references count="2">
          <reference field="4294967294" count="1" selected="0">
            <x v="0"/>
          </reference>
          <reference field="6" count="1" selected="0">
            <x v="8"/>
          </reference>
        </references>
      </pivotArea>
    </chartFormat>
    <chartFormat chart="1" format="21">
      <pivotArea type="data" outline="0" fieldPosition="0">
        <references count="2">
          <reference field="4294967294" count="1" selected="0">
            <x v="0"/>
          </reference>
          <reference field="6" count="1" selected="0">
            <x v="6"/>
          </reference>
        </references>
      </pivotArea>
    </chartFormat>
    <chartFormat chart="1" format="22">
      <pivotArea type="data" outline="0" fieldPosition="0">
        <references count="2">
          <reference field="4294967294" count="1" selected="0">
            <x v="0"/>
          </reference>
          <reference field="6" count="1" selected="0">
            <x v="5"/>
          </reference>
        </references>
      </pivotArea>
    </chartFormat>
    <chartFormat chart="1" format="23" series="1">
      <pivotArea type="data" outline="0" fieldPosition="0">
        <references count="1">
          <reference field="4294967294" count="1" selected="0">
            <x v="1"/>
          </reference>
        </references>
      </pivotArea>
    </chartFormat>
  </chart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M1015" totalsRowShown="0" headerRowDxfId="45" dataDxfId="43" headerRowBorderDxfId="44" tableBorderDxfId="42">
  <autoFilter ref="A2:M1015" xr:uid="{00000000-0009-0000-0100-000001000000}"/>
  <sortState xmlns:xlrd2="http://schemas.microsoft.com/office/spreadsheetml/2017/richdata2" ref="A3:M161">
    <sortCondition ref="B2:B161"/>
  </sortState>
  <tableColumns count="13">
    <tableColumn id="1" xr3:uid="{00000000-0010-0000-0000-000001000000}" name="No." dataDxfId="41" totalsRowDxfId="40"/>
    <tableColumn id="2" xr3:uid="{00000000-0010-0000-0000-000002000000}" name="Area / Edificio" dataDxfId="39" totalsRowDxfId="38"/>
    <tableColumn id="3" xr3:uid="{00000000-0010-0000-0000-000003000000}" name="Sub Area" dataDxfId="37" totalsRowDxfId="36"/>
    <tableColumn id="4" xr3:uid="{00000000-0010-0000-0000-000004000000}" name="Responsable" dataDxfId="35" totalsRowDxfId="34"/>
    <tableColumn id="5" xr3:uid="{00000000-0010-0000-0000-000005000000}" name="Equipos / Maquinas / Articulos _x000a_Describir el equipo que consume energia" dataDxfId="33" totalsRowDxfId="32"/>
    <tableColumn id="6" xr3:uid="{00000000-0010-0000-0000-000006000000}" name="Modelo" dataDxfId="31" totalsRowDxfId="30"/>
    <tableColumn id="8" xr3:uid="{00000000-0010-0000-0000-000008000000}" name="Categoria" dataDxfId="29" totalsRowDxfId="28"/>
    <tableColumn id="9" xr3:uid="{00000000-0010-0000-0000-000009000000}" name="Potencia nominal  de Consumo del Equipo (Watts)" dataDxfId="27" totalsRowDxfId="26"/>
    <tableColumn id="10" xr3:uid="{00000000-0010-0000-0000-00000A000000}" name="Cantidad de equipos" dataDxfId="25" totalsRowDxfId="24"/>
    <tableColumn id="11" xr3:uid="{00000000-0010-0000-0000-00000B000000}" name="Utilización de los equipos_x000a_(Horas)" dataDxfId="23" totalsRowDxfId="22"/>
    <tableColumn id="12" xr3:uid="{00000000-0010-0000-0000-00000C000000}" name="Utilización de los equipo_x000a_(Dias al mes)" dataDxfId="21" totalsRowDxfId="20"/>
    <tableColumn id="13" xr3:uid="{00000000-0010-0000-0000-00000D000000}" name="Horas de uso al mes" dataDxfId="19" totalsRowDxfId="18">
      <calculatedColumnFormula>J3*K3</calculatedColumnFormula>
    </tableColumn>
    <tableColumn id="14" xr3:uid="{00000000-0010-0000-0000-00000E000000}" name="Consumo base de energía mensual_x000a_(KW)" dataDxfId="17" totalsRowDxfId="16">
      <calculatedColumnFormula>(L3*H3*I3)/1000</calculatedColumnFormula>
    </tableColumn>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59AFA1-3DD8-491A-B2CE-5D110D2943A4}" name="Tabla14" displayName="Tabla14" ref="B6:H19" totalsRowShown="0" headerRowDxfId="12" dataDxfId="10" headerRowBorderDxfId="11" tableBorderDxfId="9" totalsRowBorderDxfId="8">
  <autoFilter ref="B6:H19" xr:uid="{3BCB26EE-305A-461F-8CC0-6EDD682EA5D5}"/>
  <tableColumns count="7">
    <tableColumn id="1" xr3:uid="{4EB20EC5-E455-4FE1-8DC1-D14DF4F91E41}" name="Mes" dataDxfId="7"/>
    <tableColumn id="4" xr3:uid="{3A5D1AB6-C028-4C8C-B7EA-3CBC50400365}" name="2020" dataDxfId="1" dataCellStyle="Normal 2"/>
    <tableColumn id="3" xr3:uid="{84AE33BB-16E1-42E9-8B9D-C4256FB9AC2E}" name="2021" dataDxfId="2" dataCellStyle="Normal 2"/>
    <tableColumn id="7" xr3:uid="{08BB6949-8DB8-4A1D-8C79-3C158D070AA4}" name="2022" dataDxfId="6"/>
    <tableColumn id="8" xr3:uid="{4A40A344-37AF-40B5-A7CA-79E826EBF717}" name="2023" dataDxfId="5"/>
    <tableColumn id="9" xr3:uid="{C126AACF-3762-454E-837C-EEFFE9CE7DB1}" name="2024" dataDxfId="4"/>
    <tableColumn id="10" xr3:uid="{BAD6A805-7BB0-4B62-9406-10647AA4FE25}" name="2025" dataDxfId="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B2:C8" totalsRowShown="0">
  <autoFilter ref="B2:C8" xr:uid="{00000000-0009-0000-0100-000002000000}"/>
  <tableColumns count="2">
    <tableColumn id="1" xr3:uid="{00000000-0010-0000-0100-000001000000}" name="Año"/>
    <tableColumn id="2" xr3:uid="{00000000-0010-0000-0100-000002000000}" name="Consumo promedio por alumno mensual KWh" dataDxfId="0">
      <calculatedColumnFormula>Concentrado!#REF!</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15"/>
  <sheetViews>
    <sheetView topLeftCell="A263" zoomScale="36" zoomScaleNormal="60" workbookViewId="0">
      <selection activeCell="K2" sqref="K2"/>
    </sheetView>
  </sheetViews>
  <sheetFormatPr baseColWidth="10" defaultColWidth="11" defaultRowHeight="15.5"/>
  <cols>
    <col min="1" max="1" width="7.25" customWidth="1"/>
    <col min="2" max="2" width="16.6640625" customWidth="1"/>
    <col min="3" max="3" width="24.75" customWidth="1"/>
    <col min="4" max="4" width="26.6640625" customWidth="1"/>
    <col min="5" max="5" width="49.83203125" customWidth="1"/>
    <col min="6" max="6" width="20.75" customWidth="1"/>
    <col min="7" max="7" width="19.9140625" customWidth="1"/>
    <col min="8" max="8" width="17.4140625" customWidth="1"/>
    <col min="9" max="9" width="15.33203125" customWidth="1"/>
    <col min="10" max="10" width="14.25" customWidth="1"/>
    <col min="11" max="11" width="19.5" customWidth="1"/>
    <col min="12" max="12" width="10" customWidth="1"/>
    <col min="13" max="13" width="36.25" bestFit="1" customWidth="1"/>
    <col min="15" max="15" width="11.1640625" bestFit="1" customWidth="1"/>
    <col min="16" max="16" width="22" customWidth="1"/>
    <col min="17" max="17" width="28.33203125" customWidth="1"/>
  </cols>
  <sheetData>
    <row r="1" spans="1:17" ht="26">
      <c r="A1" t="s">
        <v>40</v>
      </c>
      <c r="B1" s="126" t="s">
        <v>11</v>
      </c>
      <c r="C1" s="126"/>
      <c r="D1" s="126"/>
      <c r="E1" s="126"/>
      <c r="F1" s="126"/>
      <c r="G1" s="126"/>
      <c r="H1" s="126"/>
      <c r="I1" s="126"/>
      <c r="J1" s="126"/>
      <c r="K1" s="126"/>
      <c r="L1" s="126"/>
      <c r="M1" s="126"/>
    </row>
    <row r="2" spans="1:17" s="23" customFormat="1" ht="47.15" customHeight="1">
      <c r="A2" s="22" t="s">
        <v>15</v>
      </c>
      <c r="B2" s="22" t="s">
        <v>8</v>
      </c>
      <c r="C2" s="22" t="s">
        <v>2</v>
      </c>
      <c r="D2" s="22" t="s">
        <v>1</v>
      </c>
      <c r="E2" s="22" t="s">
        <v>0</v>
      </c>
      <c r="F2" s="22" t="s">
        <v>13</v>
      </c>
      <c r="G2" s="22" t="s">
        <v>41</v>
      </c>
      <c r="H2" s="22" t="s">
        <v>4</v>
      </c>
      <c r="I2" s="22" t="s">
        <v>3</v>
      </c>
      <c r="J2" s="22" t="s">
        <v>6</v>
      </c>
      <c r="K2" s="22" t="s">
        <v>7</v>
      </c>
      <c r="L2" s="22" t="s">
        <v>14</v>
      </c>
      <c r="M2" s="22" t="s">
        <v>5</v>
      </c>
      <c r="O2"/>
    </row>
    <row r="3" spans="1:17">
      <c r="A3">
        <v>1</v>
      </c>
      <c r="B3" s="58" t="s">
        <v>78</v>
      </c>
      <c r="C3" s="6" t="s">
        <v>82</v>
      </c>
      <c r="D3" s="6" t="s">
        <v>83</v>
      </c>
      <c r="E3" s="2" t="s">
        <v>85</v>
      </c>
      <c r="F3" s="3"/>
      <c r="G3" s="27" t="s">
        <v>33</v>
      </c>
      <c r="H3" s="3">
        <v>78</v>
      </c>
      <c r="I3" s="3">
        <v>1</v>
      </c>
      <c r="J3" s="3">
        <v>4</v>
      </c>
      <c r="K3" s="3">
        <v>22</v>
      </c>
      <c r="L3" s="3">
        <f t="shared" ref="L3:L30" si="0">J3*K3</f>
        <v>88</v>
      </c>
      <c r="M3" s="24">
        <f>(L3*H3*I3)/1000</f>
        <v>6.8639999999999999</v>
      </c>
    </row>
    <row r="4" spans="1:17">
      <c r="A4">
        <v>2</v>
      </c>
      <c r="B4" s="59" t="s">
        <v>78</v>
      </c>
      <c r="C4" s="6" t="s">
        <v>82</v>
      </c>
      <c r="D4" s="6" t="s">
        <v>83</v>
      </c>
      <c r="E4" s="2" t="s">
        <v>86</v>
      </c>
      <c r="F4" s="3"/>
      <c r="G4" s="4" t="s">
        <v>89</v>
      </c>
      <c r="H4" s="3">
        <v>25</v>
      </c>
      <c r="I4" s="3">
        <v>2</v>
      </c>
      <c r="J4" s="3">
        <v>24</v>
      </c>
      <c r="K4" s="3">
        <v>24</v>
      </c>
      <c r="L4" s="3">
        <f t="shared" si="0"/>
        <v>576</v>
      </c>
      <c r="M4" s="24">
        <f>(L4*H4*I4)/1000</f>
        <v>28.8</v>
      </c>
    </row>
    <row r="5" spans="1:17">
      <c r="A5">
        <v>3</v>
      </c>
      <c r="B5" s="59" t="s">
        <v>78</v>
      </c>
      <c r="C5" s="6" t="s">
        <v>82</v>
      </c>
      <c r="D5" s="6" t="s">
        <v>83</v>
      </c>
      <c r="E5" s="2" t="s">
        <v>87</v>
      </c>
      <c r="F5" s="3"/>
      <c r="G5" s="27" t="s">
        <v>30</v>
      </c>
      <c r="H5" s="3">
        <v>280</v>
      </c>
      <c r="I5" s="3">
        <v>2</v>
      </c>
      <c r="J5" s="3">
        <v>5</v>
      </c>
      <c r="K5" s="3">
        <v>22</v>
      </c>
      <c r="L5" s="3">
        <f t="shared" si="0"/>
        <v>110</v>
      </c>
      <c r="M5" s="24">
        <f t="shared" ref="M5:M65" si="1">(L5*H5*I5)/1000</f>
        <v>61.6</v>
      </c>
      <c r="Q5" s="91"/>
    </row>
    <row r="6" spans="1:17">
      <c r="A6">
        <v>4</v>
      </c>
      <c r="B6" s="59" t="s">
        <v>78</v>
      </c>
      <c r="C6" s="4" t="s">
        <v>82</v>
      </c>
      <c r="D6" s="6" t="s">
        <v>84</v>
      </c>
      <c r="E6" s="2" t="s">
        <v>90</v>
      </c>
      <c r="F6" s="3"/>
      <c r="G6" s="27" t="s">
        <v>30</v>
      </c>
      <c r="H6" s="3">
        <v>25</v>
      </c>
      <c r="I6" s="3">
        <v>1</v>
      </c>
      <c r="J6" s="3">
        <v>4</v>
      </c>
      <c r="K6" s="3">
        <v>30</v>
      </c>
      <c r="L6" s="3">
        <f t="shared" si="0"/>
        <v>120</v>
      </c>
      <c r="M6" s="24">
        <f t="shared" si="1"/>
        <v>3</v>
      </c>
      <c r="P6" s="104" t="s">
        <v>1038</v>
      </c>
      <c r="Q6" s="105" t="s">
        <v>1055</v>
      </c>
    </row>
    <row r="7" spans="1:17">
      <c r="A7">
        <v>5</v>
      </c>
      <c r="B7" s="59" t="s">
        <v>78</v>
      </c>
      <c r="C7" s="4" t="s">
        <v>82</v>
      </c>
      <c r="D7" s="6" t="s">
        <v>83</v>
      </c>
      <c r="E7" s="68" t="s">
        <v>88</v>
      </c>
      <c r="F7" s="3"/>
      <c r="G7" s="27" t="s">
        <v>33</v>
      </c>
      <c r="H7" s="3">
        <v>180</v>
      </c>
      <c r="I7" s="3">
        <v>6</v>
      </c>
      <c r="J7" s="3">
        <v>3</v>
      </c>
      <c r="K7" s="3">
        <v>5</v>
      </c>
      <c r="L7" s="3">
        <f t="shared" si="0"/>
        <v>15</v>
      </c>
      <c r="M7" s="24">
        <f t="shared" si="1"/>
        <v>16.2</v>
      </c>
      <c r="P7" s="106">
        <f>SUM(M3:M10)</f>
        <v>136.59400000000002</v>
      </c>
      <c r="Q7" s="107" t="s">
        <v>1039</v>
      </c>
    </row>
    <row r="8" spans="1:17">
      <c r="A8">
        <v>6</v>
      </c>
      <c r="B8" s="59" t="s">
        <v>79</v>
      </c>
      <c r="C8" s="4" t="s">
        <v>91</v>
      </c>
      <c r="D8" s="6"/>
      <c r="E8" s="2" t="s">
        <v>92</v>
      </c>
      <c r="F8" s="3"/>
      <c r="G8" s="27" t="s">
        <v>30</v>
      </c>
      <c r="H8" s="3">
        <v>25</v>
      </c>
      <c r="I8" s="3">
        <v>2</v>
      </c>
      <c r="J8" s="3">
        <v>4</v>
      </c>
      <c r="K8" s="3">
        <v>22</v>
      </c>
      <c r="L8" s="3">
        <f>J8*K8</f>
        <v>88</v>
      </c>
      <c r="M8" s="24">
        <f>(L8*H8*I8)/1000</f>
        <v>4.4000000000000004</v>
      </c>
      <c r="P8" s="108">
        <f>SUM(M11:M229)</f>
        <v>29195.549999999996</v>
      </c>
      <c r="Q8" s="109" t="s">
        <v>1040</v>
      </c>
    </row>
    <row r="9" spans="1:17">
      <c r="A9">
        <v>7</v>
      </c>
      <c r="B9" s="59" t="s">
        <v>79</v>
      </c>
      <c r="C9" s="4" t="s">
        <v>93</v>
      </c>
      <c r="D9" s="6"/>
      <c r="E9" s="68" t="s">
        <v>90</v>
      </c>
      <c r="F9" s="3"/>
      <c r="G9" s="27" t="s">
        <v>30</v>
      </c>
      <c r="H9" s="3">
        <v>25</v>
      </c>
      <c r="I9" s="3">
        <v>4</v>
      </c>
      <c r="J9" s="3">
        <v>4</v>
      </c>
      <c r="K9" s="3">
        <v>22</v>
      </c>
      <c r="L9" s="3">
        <f t="shared" si="0"/>
        <v>88</v>
      </c>
      <c r="M9" s="24">
        <f t="shared" si="1"/>
        <v>8.8000000000000007</v>
      </c>
      <c r="P9" s="108">
        <f>SUM(M230:M255)</f>
        <v>5931.6980000000012</v>
      </c>
      <c r="Q9" s="110" t="s">
        <v>339</v>
      </c>
    </row>
    <row r="10" spans="1:17">
      <c r="A10">
        <v>8</v>
      </c>
      <c r="B10" s="59" t="s">
        <v>80</v>
      </c>
      <c r="C10" s="4" t="s">
        <v>94</v>
      </c>
      <c r="D10" s="6"/>
      <c r="E10" s="2" t="s">
        <v>95</v>
      </c>
      <c r="F10" s="3"/>
      <c r="G10" s="27" t="s">
        <v>30</v>
      </c>
      <c r="H10" s="3">
        <v>35</v>
      </c>
      <c r="I10" s="3">
        <v>3</v>
      </c>
      <c r="J10" s="3">
        <v>3</v>
      </c>
      <c r="K10" s="3">
        <v>22</v>
      </c>
      <c r="L10" s="3">
        <f t="shared" si="0"/>
        <v>66</v>
      </c>
      <c r="M10" s="24">
        <f t="shared" si="1"/>
        <v>6.93</v>
      </c>
      <c r="P10" s="108">
        <f>SUM(M256:M265)</f>
        <v>362.22999999999996</v>
      </c>
      <c r="Q10" s="111" t="s">
        <v>382</v>
      </c>
    </row>
    <row r="11" spans="1:17">
      <c r="A11">
        <v>9</v>
      </c>
      <c r="B11" s="60" t="s">
        <v>81</v>
      </c>
      <c r="C11" s="64" t="s">
        <v>96</v>
      </c>
      <c r="E11" s="69" t="s">
        <v>99</v>
      </c>
      <c r="F11" s="3" t="s">
        <v>100</v>
      </c>
      <c r="G11" s="7" t="s">
        <v>12</v>
      </c>
      <c r="H11" s="3">
        <v>1000</v>
      </c>
      <c r="I11" s="3">
        <v>1</v>
      </c>
      <c r="J11" s="3">
        <v>10</v>
      </c>
      <c r="K11" s="3">
        <v>24</v>
      </c>
      <c r="L11" s="3">
        <f t="shared" si="0"/>
        <v>240</v>
      </c>
      <c r="M11" s="24">
        <f t="shared" si="1"/>
        <v>240</v>
      </c>
      <c r="P11" s="108">
        <f>SUM(M266:M308)</f>
        <v>7326.4570000000003</v>
      </c>
      <c r="Q11" s="112" t="s">
        <v>428</v>
      </c>
    </row>
    <row r="12" spans="1:17">
      <c r="A12">
        <v>10</v>
      </c>
      <c r="B12" s="60" t="s">
        <v>81</v>
      </c>
      <c r="C12" s="63" t="s">
        <v>96</v>
      </c>
      <c r="E12" s="2" t="s">
        <v>101</v>
      </c>
      <c r="F12" s="3"/>
      <c r="G12" s="7" t="s">
        <v>12</v>
      </c>
      <c r="H12" s="3">
        <v>240</v>
      </c>
      <c r="I12" s="3">
        <v>4</v>
      </c>
      <c r="J12" s="3">
        <v>10</v>
      </c>
      <c r="K12" s="3">
        <v>24</v>
      </c>
      <c r="L12" s="3">
        <f t="shared" si="0"/>
        <v>240</v>
      </c>
      <c r="M12" s="24">
        <f t="shared" si="1"/>
        <v>230.4</v>
      </c>
      <c r="P12" s="108">
        <f>SUM(M309:M330)</f>
        <v>4420.7999999999993</v>
      </c>
      <c r="Q12" s="113" t="s">
        <v>1041</v>
      </c>
    </row>
    <row r="13" spans="1:17">
      <c r="A13">
        <v>11</v>
      </c>
      <c r="B13" s="60" t="s">
        <v>81</v>
      </c>
      <c r="C13" s="63" t="s">
        <v>96</v>
      </c>
      <c r="D13" s="6"/>
      <c r="E13" s="2" t="s">
        <v>88</v>
      </c>
      <c r="F13" s="3"/>
      <c r="G13" s="27" t="s">
        <v>30</v>
      </c>
      <c r="H13" s="3">
        <v>180</v>
      </c>
      <c r="I13" s="3">
        <v>6</v>
      </c>
      <c r="J13" s="3">
        <v>4</v>
      </c>
      <c r="K13" s="3">
        <v>24</v>
      </c>
      <c r="L13" s="3">
        <f t="shared" si="0"/>
        <v>96</v>
      </c>
      <c r="M13" s="24">
        <f t="shared" si="1"/>
        <v>103.68</v>
      </c>
      <c r="P13" s="108">
        <f>SUM(M331:M540)</f>
        <v>34626.202200000029</v>
      </c>
      <c r="Q13" s="114" t="s">
        <v>1042</v>
      </c>
    </row>
    <row r="14" spans="1:17">
      <c r="A14">
        <v>12</v>
      </c>
      <c r="B14" s="60" t="s">
        <v>81</v>
      </c>
      <c r="C14" s="63" t="s">
        <v>96</v>
      </c>
      <c r="D14" s="6"/>
      <c r="E14" s="2" t="s">
        <v>102</v>
      </c>
      <c r="F14" s="3"/>
      <c r="G14" s="27" t="s">
        <v>30</v>
      </c>
      <c r="H14" s="3">
        <v>200</v>
      </c>
      <c r="I14" s="3">
        <v>8</v>
      </c>
      <c r="J14" s="3">
        <v>12</v>
      </c>
      <c r="K14" s="3">
        <v>24</v>
      </c>
      <c r="L14" s="3">
        <f t="shared" si="0"/>
        <v>288</v>
      </c>
      <c r="M14" s="24">
        <f t="shared" si="1"/>
        <v>460.8</v>
      </c>
      <c r="P14" s="108">
        <f>SUM(M541:M571)</f>
        <v>4071.8039999999996</v>
      </c>
      <c r="Q14" s="115" t="s">
        <v>1043</v>
      </c>
    </row>
    <row r="15" spans="1:17">
      <c r="A15">
        <v>13</v>
      </c>
      <c r="B15" s="60" t="s">
        <v>81</v>
      </c>
      <c r="C15" s="63" t="s">
        <v>97</v>
      </c>
      <c r="D15" s="6"/>
      <c r="E15" s="2" t="s">
        <v>88</v>
      </c>
      <c r="F15" s="3"/>
      <c r="G15" s="27" t="s">
        <v>30</v>
      </c>
      <c r="H15" s="3">
        <v>180</v>
      </c>
      <c r="I15" s="3">
        <v>6</v>
      </c>
      <c r="J15" s="3">
        <v>2</v>
      </c>
      <c r="K15" s="3">
        <v>24</v>
      </c>
      <c r="L15" s="3">
        <f t="shared" si="0"/>
        <v>48</v>
      </c>
      <c r="M15" s="24">
        <f t="shared" si="1"/>
        <v>51.84</v>
      </c>
      <c r="P15" s="108">
        <f>SUM(M572:M616)</f>
        <v>2838.8880000000008</v>
      </c>
      <c r="Q15" s="116" t="s">
        <v>1044</v>
      </c>
    </row>
    <row r="16" spans="1:17">
      <c r="A16">
        <v>14</v>
      </c>
      <c r="B16" s="60" t="s">
        <v>81</v>
      </c>
      <c r="C16" s="63" t="s">
        <v>98</v>
      </c>
      <c r="D16" s="6"/>
      <c r="E16" s="2" t="s">
        <v>88</v>
      </c>
      <c r="F16" s="3"/>
      <c r="G16" s="27" t="s">
        <v>30</v>
      </c>
      <c r="H16" s="3">
        <v>180</v>
      </c>
      <c r="I16" s="3">
        <v>6</v>
      </c>
      <c r="J16" s="3">
        <v>2</v>
      </c>
      <c r="K16" s="3">
        <v>24</v>
      </c>
      <c r="L16" s="3">
        <f t="shared" si="0"/>
        <v>48</v>
      </c>
      <c r="M16" s="24">
        <f t="shared" si="1"/>
        <v>51.84</v>
      </c>
      <c r="P16" s="108">
        <f>SUM(M617:M687)</f>
        <v>20639.016</v>
      </c>
      <c r="Q16" s="117" t="s">
        <v>1045</v>
      </c>
    </row>
    <row r="17" spans="1:17">
      <c r="A17">
        <v>15</v>
      </c>
      <c r="B17" s="60" t="s">
        <v>81</v>
      </c>
      <c r="C17" s="63" t="s">
        <v>98</v>
      </c>
      <c r="D17" s="6"/>
      <c r="E17" s="2" t="s">
        <v>103</v>
      </c>
      <c r="F17" s="3"/>
      <c r="G17" s="4" t="s">
        <v>29</v>
      </c>
      <c r="H17" s="3">
        <v>100</v>
      </c>
      <c r="I17" s="3">
        <v>1</v>
      </c>
      <c r="J17" s="3">
        <v>4</v>
      </c>
      <c r="K17" s="3">
        <v>24</v>
      </c>
      <c r="L17" s="3">
        <f t="shared" si="0"/>
        <v>96</v>
      </c>
      <c r="M17" s="24">
        <f t="shared" si="1"/>
        <v>9.6</v>
      </c>
      <c r="P17" s="108">
        <f>SUM(M688:M700)</f>
        <v>3864.48</v>
      </c>
      <c r="Q17" s="115" t="s">
        <v>1046</v>
      </c>
    </row>
    <row r="18" spans="1:17">
      <c r="A18">
        <v>16</v>
      </c>
      <c r="B18" s="60" t="s">
        <v>81</v>
      </c>
      <c r="C18" s="63" t="s">
        <v>98</v>
      </c>
      <c r="D18" s="6"/>
      <c r="E18" s="70" t="s">
        <v>104</v>
      </c>
      <c r="F18" s="3"/>
      <c r="G18" s="4" t="s">
        <v>29</v>
      </c>
      <c r="H18" s="26">
        <v>40</v>
      </c>
      <c r="I18" s="3">
        <v>1</v>
      </c>
      <c r="J18" s="3">
        <v>4</v>
      </c>
      <c r="K18" s="3">
        <v>24</v>
      </c>
      <c r="L18" s="3">
        <f t="shared" si="0"/>
        <v>96</v>
      </c>
      <c r="M18" s="24">
        <f t="shared" si="1"/>
        <v>3.84</v>
      </c>
      <c r="P18" s="108">
        <f>SUM(M701:M712)</f>
        <v>2344.4199999999996</v>
      </c>
      <c r="Q18" s="113" t="s">
        <v>1047</v>
      </c>
    </row>
    <row r="19" spans="1:17">
      <c r="A19">
        <v>17</v>
      </c>
      <c r="B19" s="60" t="s">
        <v>81</v>
      </c>
      <c r="C19" s="63" t="s">
        <v>98</v>
      </c>
      <c r="D19" s="6"/>
      <c r="E19" s="2" t="s">
        <v>105</v>
      </c>
      <c r="F19" s="3"/>
      <c r="G19" s="7" t="s">
        <v>12</v>
      </c>
      <c r="H19" s="3">
        <v>240</v>
      </c>
      <c r="I19" s="3">
        <v>4</v>
      </c>
      <c r="J19" s="3">
        <v>10</v>
      </c>
      <c r="K19" s="3">
        <v>24</v>
      </c>
      <c r="L19" s="3">
        <f t="shared" si="0"/>
        <v>240</v>
      </c>
      <c r="M19" s="24">
        <f t="shared" si="1"/>
        <v>230.4</v>
      </c>
      <c r="P19" s="108">
        <f>SUM(M713:M798)</f>
        <v>11418.580800000002</v>
      </c>
      <c r="Q19" s="118" t="s">
        <v>1048</v>
      </c>
    </row>
    <row r="20" spans="1:17">
      <c r="A20">
        <v>18</v>
      </c>
      <c r="B20" s="60" t="s">
        <v>81</v>
      </c>
      <c r="C20" s="63" t="s">
        <v>98</v>
      </c>
      <c r="D20" s="6"/>
      <c r="E20" s="2" t="s">
        <v>102</v>
      </c>
      <c r="F20" s="3"/>
      <c r="G20" s="27" t="s">
        <v>30</v>
      </c>
      <c r="H20" s="3">
        <v>280</v>
      </c>
      <c r="I20" s="3">
        <v>12</v>
      </c>
      <c r="J20" s="3">
        <v>5</v>
      </c>
      <c r="K20" s="3">
        <v>24</v>
      </c>
      <c r="L20" s="3">
        <f t="shared" si="0"/>
        <v>120</v>
      </c>
      <c r="M20" s="24">
        <f t="shared" si="1"/>
        <v>403.2</v>
      </c>
      <c r="P20" s="108">
        <f>SUM(M799:M830)</f>
        <v>2755.4999999999995</v>
      </c>
      <c r="Q20" s="113" t="s">
        <v>1049</v>
      </c>
    </row>
    <row r="21" spans="1:17">
      <c r="A21">
        <v>19</v>
      </c>
      <c r="B21" s="60" t="s">
        <v>81</v>
      </c>
      <c r="C21" s="4" t="s">
        <v>98</v>
      </c>
      <c r="D21" s="6"/>
      <c r="E21" s="2" t="s">
        <v>106</v>
      </c>
      <c r="F21" s="3" t="s">
        <v>107</v>
      </c>
      <c r="G21" s="7" t="s">
        <v>12</v>
      </c>
      <c r="H21" s="3">
        <v>950</v>
      </c>
      <c r="I21" s="3">
        <v>2</v>
      </c>
      <c r="J21" s="3">
        <v>8</v>
      </c>
      <c r="K21" s="3">
        <v>10</v>
      </c>
      <c r="L21" s="3">
        <f t="shared" si="0"/>
        <v>80</v>
      </c>
      <c r="M21" s="24">
        <f t="shared" si="1"/>
        <v>152</v>
      </c>
      <c r="P21" s="108">
        <f>SUM(M831:M955)</f>
        <v>12010.165200000001</v>
      </c>
      <c r="Q21" s="115" t="s">
        <v>1050</v>
      </c>
    </row>
    <row r="22" spans="1:17">
      <c r="A22">
        <v>20</v>
      </c>
      <c r="B22" s="60" t="s">
        <v>81</v>
      </c>
      <c r="C22" s="4" t="s">
        <v>109</v>
      </c>
      <c r="D22" s="6"/>
      <c r="E22" s="2" t="s">
        <v>110</v>
      </c>
      <c r="F22" s="3"/>
      <c r="G22" s="4" t="s">
        <v>29</v>
      </c>
      <c r="H22" s="3">
        <v>40</v>
      </c>
      <c r="I22" s="3">
        <v>1</v>
      </c>
      <c r="J22" s="3">
        <v>4</v>
      </c>
      <c r="K22" s="3">
        <v>24</v>
      </c>
      <c r="L22" s="3">
        <f t="shared" si="0"/>
        <v>96</v>
      </c>
      <c r="M22" s="24">
        <f t="shared" si="1"/>
        <v>3.84</v>
      </c>
      <c r="P22" s="108">
        <f>SUM(M956:M1006)</f>
        <v>3909.1667999999995</v>
      </c>
      <c r="Q22" s="109" t="s">
        <v>1051</v>
      </c>
    </row>
    <row r="23" spans="1:17">
      <c r="A23">
        <v>21</v>
      </c>
      <c r="B23" s="60" t="s">
        <v>81</v>
      </c>
      <c r="C23" s="4" t="s">
        <v>109</v>
      </c>
      <c r="D23" s="6"/>
      <c r="E23" s="2" t="s">
        <v>108</v>
      </c>
      <c r="F23" s="3"/>
      <c r="G23" s="27" t="s">
        <v>30</v>
      </c>
      <c r="H23" s="3">
        <v>280</v>
      </c>
      <c r="I23" s="3">
        <v>8</v>
      </c>
      <c r="J23" s="3">
        <v>5</v>
      </c>
      <c r="K23" s="3">
        <v>24</v>
      </c>
      <c r="L23" s="3">
        <f t="shared" si="0"/>
        <v>120</v>
      </c>
      <c r="M23" s="24">
        <f t="shared" si="1"/>
        <v>268.8</v>
      </c>
      <c r="P23" s="108">
        <f>SUM(M1006:M1008)</f>
        <v>95.52000000000001</v>
      </c>
      <c r="Q23" s="114" t="s">
        <v>1052</v>
      </c>
    </row>
    <row r="24" spans="1:17">
      <c r="A24">
        <v>22</v>
      </c>
      <c r="B24" s="60" t="s">
        <v>81</v>
      </c>
      <c r="C24" s="4" t="s">
        <v>111</v>
      </c>
      <c r="D24" s="6"/>
      <c r="E24" s="68" t="s">
        <v>108</v>
      </c>
      <c r="F24" s="3"/>
      <c r="G24" s="27" t="s">
        <v>30</v>
      </c>
      <c r="H24" s="3">
        <v>280</v>
      </c>
      <c r="I24" s="3">
        <v>6</v>
      </c>
      <c r="J24" s="3">
        <v>5</v>
      </c>
      <c r="K24" s="3">
        <v>20</v>
      </c>
      <c r="L24" s="3">
        <f t="shared" si="0"/>
        <v>100</v>
      </c>
      <c r="M24" s="24">
        <f t="shared" si="1"/>
        <v>168</v>
      </c>
      <c r="P24" s="119">
        <f>SUM(M1009:M1015)</f>
        <v>4712.0640000000003</v>
      </c>
      <c r="Q24" s="120" t="s">
        <v>1053</v>
      </c>
    </row>
    <row r="25" spans="1:17">
      <c r="A25">
        <v>23</v>
      </c>
      <c r="B25" s="60" t="s">
        <v>81</v>
      </c>
      <c r="C25" s="4" t="s">
        <v>111</v>
      </c>
      <c r="D25" s="6"/>
      <c r="E25" s="2" t="s">
        <v>112</v>
      </c>
      <c r="F25" s="3" t="s">
        <v>113</v>
      </c>
      <c r="G25" s="7" t="s">
        <v>12</v>
      </c>
      <c r="H25" s="3">
        <v>1130</v>
      </c>
      <c r="I25" s="3">
        <v>2</v>
      </c>
      <c r="J25" s="3">
        <v>5</v>
      </c>
      <c r="K25" s="3">
        <v>22</v>
      </c>
      <c r="L25" s="3">
        <f t="shared" si="0"/>
        <v>110</v>
      </c>
      <c r="M25" s="24">
        <f t="shared" si="1"/>
        <v>248.6</v>
      </c>
      <c r="P25" s="93"/>
    </row>
    <row r="26" spans="1:17">
      <c r="A26">
        <v>24</v>
      </c>
      <c r="B26" s="60" t="s">
        <v>81</v>
      </c>
      <c r="C26" s="4" t="s">
        <v>114</v>
      </c>
      <c r="D26" s="6"/>
      <c r="E26" s="2" t="s">
        <v>115</v>
      </c>
      <c r="F26" s="3"/>
      <c r="G26" s="4" t="s">
        <v>29</v>
      </c>
      <c r="H26" s="3">
        <v>200</v>
      </c>
      <c r="I26" s="3">
        <v>1</v>
      </c>
      <c r="J26" s="3">
        <v>6</v>
      </c>
      <c r="K26" s="3">
        <v>22</v>
      </c>
      <c r="L26" s="3">
        <f t="shared" si="0"/>
        <v>132</v>
      </c>
      <c r="M26" s="24">
        <f t="shared" si="1"/>
        <v>26.4</v>
      </c>
      <c r="P26" s="93"/>
    </row>
    <row r="27" spans="1:17">
      <c r="A27">
        <v>25</v>
      </c>
      <c r="B27" s="60" t="s">
        <v>81</v>
      </c>
      <c r="C27" s="4" t="s">
        <v>114</v>
      </c>
      <c r="D27" s="6"/>
      <c r="E27" s="2" t="s">
        <v>116</v>
      </c>
      <c r="F27" s="3"/>
      <c r="G27" s="7" t="s">
        <v>12</v>
      </c>
      <c r="H27" s="3">
        <v>240</v>
      </c>
      <c r="I27" s="3">
        <v>4</v>
      </c>
      <c r="J27" s="3">
        <v>10</v>
      </c>
      <c r="K27" s="3">
        <v>22</v>
      </c>
      <c r="L27" s="3">
        <f t="shared" si="0"/>
        <v>220</v>
      </c>
      <c r="M27" s="24">
        <f t="shared" si="1"/>
        <v>211.2</v>
      </c>
      <c r="P27" s="93"/>
    </row>
    <row r="28" spans="1:17">
      <c r="A28">
        <v>26</v>
      </c>
      <c r="B28" s="60" t="s">
        <v>81</v>
      </c>
      <c r="C28" s="4" t="s">
        <v>117</v>
      </c>
      <c r="D28" s="6"/>
      <c r="E28" s="2" t="s">
        <v>108</v>
      </c>
      <c r="F28" s="3"/>
      <c r="G28" s="27" t="s">
        <v>30</v>
      </c>
      <c r="H28" s="3">
        <v>280</v>
      </c>
      <c r="I28" s="3">
        <v>8</v>
      </c>
      <c r="J28" s="3">
        <v>5</v>
      </c>
      <c r="K28" s="3">
        <v>22</v>
      </c>
      <c r="L28" s="3">
        <f t="shared" si="0"/>
        <v>110</v>
      </c>
      <c r="M28" s="24">
        <f t="shared" si="1"/>
        <v>246.4</v>
      </c>
      <c r="P28" s="93"/>
    </row>
    <row r="29" spans="1:17">
      <c r="A29">
        <v>27</v>
      </c>
      <c r="B29" s="60" t="s">
        <v>81</v>
      </c>
      <c r="C29" s="4" t="s">
        <v>118</v>
      </c>
      <c r="D29" s="6"/>
      <c r="E29" s="68" t="s">
        <v>119</v>
      </c>
      <c r="F29" s="3"/>
      <c r="G29" s="7" t="s">
        <v>12</v>
      </c>
      <c r="H29" s="3">
        <v>1000</v>
      </c>
      <c r="I29" s="3">
        <v>1</v>
      </c>
      <c r="J29" s="3">
        <v>10</v>
      </c>
      <c r="K29" s="3">
        <v>24</v>
      </c>
      <c r="L29" s="3">
        <f t="shared" si="0"/>
        <v>240</v>
      </c>
      <c r="M29" s="24">
        <f t="shared" si="1"/>
        <v>240</v>
      </c>
      <c r="P29" s="93"/>
    </row>
    <row r="30" spans="1:17">
      <c r="A30">
        <v>28</v>
      </c>
      <c r="B30" s="60" t="s">
        <v>81</v>
      </c>
      <c r="C30" s="4" t="s">
        <v>118</v>
      </c>
      <c r="D30" s="6"/>
      <c r="E30" s="2" t="s">
        <v>120</v>
      </c>
      <c r="F30" s="3"/>
      <c r="G30" s="7" t="s">
        <v>12</v>
      </c>
      <c r="H30" s="3">
        <v>1000</v>
      </c>
      <c r="I30" s="3">
        <v>1</v>
      </c>
      <c r="J30" s="3">
        <v>10</v>
      </c>
      <c r="K30" s="3">
        <v>24</v>
      </c>
      <c r="L30" s="3">
        <f t="shared" si="0"/>
        <v>240</v>
      </c>
      <c r="M30" s="24">
        <f t="shared" si="1"/>
        <v>240</v>
      </c>
    </row>
    <row r="31" spans="1:17">
      <c r="A31">
        <v>29</v>
      </c>
      <c r="B31" s="60" t="s">
        <v>81</v>
      </c>
      <c r="C31" s="4" t="s">
        <v>118</v>
      </c>
      <c r="D31" s="6"/>
      <c r="E31" s="2" t="s">
        <v>108</v>
      </c>
      <c r="F31" s="3"/>
      <c r="G31" s="27" t="s">
        <v>30</v>
      </c>
      <c r="H31" s="3">
        <v>280</v>
      </c>
      <c r="I31" s="3">
        <v>12</v>
      </c>
      <c r="J31" s="3">
        <v>5</v>
      </c>
      <c r="K31" s="3">
        <v>24</v>
      </c>
      <c r="L31" s="3">
        <f t="shared" ref="L31:L62" si="2">J31*K31</f>
        <v>120</v>
      </c>
      <c r="M31" s="24">
        <f t="shared" si="1"/>
        <v>403.2</v>
      </c>
    </row>
    <row r="32" spans="1:17">
      <c r="A32">
        <v>30</v>
      </c>
      <c r="B32" s="60" t="s">
        <v>81</v>
      </c>
      <c r="C32" s="4" t="s">
        <v>121</v>
      </c>
      <c r="E32" s="2" t="s">
        <v>108</v>
      </c>
      <c r="F32" s="3"/>
      <c r="G32" s="27" t="s">
        <v>30</v>
      </c>
      <c r="H32" s="3">
        <v>280</v>
      </c>
      <c r="I32" s="3">
        <v>12</v>
      </c>
      <c r="J32" s="3">
        <v>5</v>
      </c>
      <c r="K32" s="3">
        <v>24</v>
      </c>
      <c r="L32" s="3">
        <f t="shared" si="2"/>
        <v>120</v>
      </c>
      <c r="M32" s="24">
        <f t="shared" si="1"/>
        <v>403.2</v>
      </c>
    </row>
    <row r="33" spans="1:13">
      <c r="A33">
        <v>31</v>
      </c>
      <c r="B33" s="60" t="s">
        <v>81</v>
      </c>
      <c r="C33" s="4" t="s">
        <v>121</v>
      </c>
      <c r="E33" s="2" t="s">
        <v>122</v>
      </c>
      <c r="F33" s="3"/>
      <c r="G33" s="7" t="s">
        <v>12</v>
      </c>
      <c r="H33" s="3">
        <v>3600</v>
      </c>
      <c r="I33" s="3">
        <v>1</v>
      </c>
      <c r="J33" s="3">
        <v>8</v>
      </c>
      <c r="K33" s="3">
        <v>24</v>
      </c>
      <c r="L33" s="3">
        <f t="shared" si="2"/>
        <v>192</v>
      </c>
      <c r="M33" s="24">
        <f t="shared" si="1"/>
        <v>691.2</v>
      </c>
    </row>
    <row r="34" spans="1:13">
      <c r="A34">
        <v>32</v>
      </c>
      <c r="B34" s="60" t="s">
        <v>81</v>
      </c>
      <c r="C34" s="4" t="s">
        <v>121</v>
      </c>
      <c r="E34" s="2" t="s">
        <v>123</v>
      </c>
      <c r="F34" s="3"/>
      <c r="G34" s="7" t="s">
        <v>12</v>
      </c>
      <c r="H34" s="3">
        <v>240</v>
      </c>
      <c r="I34" s="3">
        <v>4</v>
      </c>
      <c r="J34" s="3">
        <v>1</v>
      </c>
      <c r="K34" s="3">
        <v>24</v>
      </c>
      <c r="L34" s="3">
        <f t="shared" si="2"/>
        <v>24</v>
      </c>
      <c r="M34" s="24">
        <f t="shared" si="1"/>
        <v>23.04</v>
      </c>
    </row>
    <row r="35" spans="1:13">
      <c r="A35">
        <v>33</v>
      </c>
      <c r="B35" s="60" t="s">
        <v>81</v>
      </c>
      <c r="C35" s="4" t="s">
        <v>121</v>
      </c>
      <c r="D35" s="6"/>
      <c r="E35" s="2" t="s">
        <v>124</v>
      </c>
      <c r="F35" s="3"/>
      <c r="G35" s="27" t="s">
        <v>33</v>
      </c>
      <c r="H35" s="3">
        <v>540</v>
      </c>
      <c r="I35" s="3">
        <v>3</v>
      </c>
      <c r="J35" s="3">
        <v>5</v>
      </c>
      <c r="K35" s="3">
        <v>24</v>
      </c>
      <c r="L35" s="3">
        <f t="shared" si="2"/>
        <v>120</v>
      </c>
      <c r="M35" s="24">
        <f t="shared" si="1"/>
        <v>194.4</v>
      </c>
    </row>
    <row r="36" spans="1:13">
      <c r="A36">
        <v>34</v>
      </c>
      <c r="B36" s="60" t="s">
        <v>81</v>
      </c>
      <c r="C36" s="4" t="s">
        <v>125</v>
      </c>
      <c r="D36" s="6"/>
      <c r="E36" s="2" t="s">
        <v>126</v>
      </c>
      <c r="F36" s="3" t="s">
        <v>127</v>
      </c>
      <c r="G36" s="7" t="s">
        <v>12</v>
      </c>
      <c r="H36" s="3">
        <v>3600</v>
      </c>
      <c r="I36" s="3">
        <v>1</v>
      </c>
      <c r="J36" s="3">
        <v>10</v>
      </c>
      <c r="K36" s="3">
        <v>24</v>
      </c>
      <c r="L36" s="3">
        <f t="shared" si="2"/>
        <v>240</v>
      </c>
      <c r="M36" s="24">
        <f t="shared" si="1"/>
        <v>864</v>
      </c>
    </row>
    <row r="37" spans="1:13">
      <c r="A37">
        <v>35</v>
      </c>
      <c r="B37" s="60" t="s">
        <v>81</v>
      </c>
      <c r="C37" s="5" t="s">
        <v>125</v>
      </c>
      <c r="D37" s="6"/>
      <c r="E37" s="2" t="s">
        <v>128</v>
      </c>
      <c r="F37" s="3" t="s">
        <v>129</v>
      </c>
      <c r="G37" s="4" t="s">
        <v>29</v>
      </c>
      <c r="H37" s="3">
        <v>40</v>
      </c>
      <c r="I37" s="3">
        <v>1</v>
      </c>
      <c r="J37" s="3">
        <v>4</v>
      </c>
      <c r="K37" s="3">
        <v>24</v>
      </c>
      <c r="L37" s="3">
        <f t="shared" si="2"/>
        <v>96</v>
      </c>
      <c r="M37" s="24">
        <f t="shared" si="1"/>
        <v>3.84</v>
      </c>
    </row>
    <row r="38" spans="1:13">
      <c r="A38">
        <v>36</v>
      </c>
      <c r="B38" s="60" t="s">
        <v>81</v>
      </c>
      <c r="C38" s="5" t="s">
        <v>125</v>
      </c>
      <c r="D38" s="6"/>
      <c r="E38" s="2" t="s">
        <v>105</v>
      </c>
      <c r="F38" s="3"/>
      <c r="G38" s="7" t="s">
        <v>12</v>
      </c>
      <c r="H38" s="3">
        <v>240</v>
      </c>
      <c r="I38" s="3">
        <v>4</v>
      </c>
      <c r="J38" s="3">
        <v>1</v>
      </c>
      <c r="K38" s="3">
        <v>24</v>
      </c>
      <c r="L38" s="3">
        <f t="shared" si="2"/>
        <v>24</v>
      </c>
      <c r="M38" s="24">
        <f t="shared" si="1"/>
        <v>23.04</v>
      </c>
    </row>
    <row r="39" spans="1:13">
      <c r="A39">
        <v>37</v>
      </c>
      <c r="B39" s="60" t="s">
        <v>81</v>
      </c>
      <c r="C39" s="5" t="s">
        <v>125</v>
      </c>
      <c r="D39" s="6"/>
      <c r="E39" s="2" t="s">
        <v>108</v>
      </c>
      <c r="F39" s="3"/>
      <c r="G39" s="27" t="s">
        <v>30</v>
      </c>
      <c r="H39" s="3">
        <v>280</v>
      </c>
      <c r="I39" s="3">
        <v>8</v>
      </c>
      <c r="J39" s="3">
        <v>5</v>
      </c>
      <c r="K39" s="3">
        <v>24</v>
      </c>
      <c r="L39" s="3">
        <f t="shared" si="2"/>
        <v>120</v>
      </c>
      <c r="M39" s="24">
        <f t="shared" si="1"/>
        <v>268.8</v>
      </c>
    </row>
    <row r="40" spans="1:13">
      <c r="A40">
        <v>38</v>
      </c>
      <c r="B40" s="60" t="s">
        <v>81</v>
      </c>
      <c r="C40" s="5" t="s">
        <v>130</v>
      </c>
      <c r="D40" s="6"/>
      <c r="E40" s="2" t="s">
        <v>131</v>
      </c>
      <c r="F40" s="3"/>
      <c r="G40" s="4" t="s">
        <v>29</v>
      </c>
      <c r="H40" s="3">
        <v>40</v>
      </c>
      <c r="I40" s="3">
        <v>1</v>
      </c>
      <c r="J40" s="3">
        <v>8</v>
      </c>
      <c r="K40" s="3">
        <v>22</v>
      </c>
      <c r="L40" s="3">
        <f t="shared" si="2"/>
        <v>176</v>
      </c>
      <c r="M40" s="24">
        <f t="shared" si="1"/>
        <v>7.04</v>
      </c>
    </row>
    <row r="41" spans="1:13">
      <c r="A41">
        <v>39</v>
      </c>
      <c r="B41" s="60" t="s">
        <v>81</v>
      </c>
      <c r="C41" s="5" t="s">
        <v>130</v>
      </c>
      <c r="D41" s="6"/>
      <c r="E41" s="2" t="s">
        <v>132</v>
      </c>
      <c r="F41" s="3"/>
      <c r="G41" s="7" t="s">
        <v>12</v>
      </c>
      <c r="H41" s="3">
        <v>2000</v>
      </c>
      <c r="I41" s="3">
        <v>1</v>
      </c>
      <c r="J41" s="3">
        <v>10</v>
      </c>
      <c r="K41" s="3">
        <v>22</v>
      </c>
      <c r="L41" s="3">
        <f t="shared" si="2"/>
        <v>220</v>
      </c>
      <c r="M41" s="24">
        <f t="shared" si="1"/>
        <v>440</v>
      </c>
    </row>
    <row r="42" spans="1:13">
      <c r="A42">
        <v>40</v>
      </c>
      <c r="B42" s="60" t="s">
        <v>81</v>
      </c>
      <c r="C42" s="5" t="s">
        <v>130</v>
      </c>
      <c r="D42" s="6"/>
      <c r="E42" s="2" t="s">
        <v>134</v>
      </c>
      <c r="F42" s="3" t="s">
        <v>133</v>
      </c>
      <c r="G42" s="4" t="s">
        <v>29</v>
      </c>
      <c r="H42" s="3">
        <v>45</v>
      </c>
      <c r="I42" s="3">
        <v>30</v>
      </c>
      <c r="J42" s="3">
        <v>5</v>
      </c>
      <c r="K42" s="3">
        <v>22</v>
      </c>
      <c r="L42" s="3">
        <f t="shared" si="2"/>
        <v>110</v>
      </c>
      <c r="M42" s="24">
        <f t="shared" si="1"/>
        <v>148.5</v>
      </c>
    </row>
    <row r="43" spans="1:13">
      <c r="A43">
        <v>41</v>
      </c>
      <c r="B43" s="60" t="s">
        <v>81</v>
      </c>
      <c r="C43" s="5" t="s">
        <v>130</v>
      </c>
      <c r="D43" s="6"/>
      <c r="E43" s="2" t="s">
        <v>108</v>
      </c>
      <c r="F43" s="3"/>
      <c r="G43" s="27" t="s">
        <v>30</v>
      </c>
      <c r="H43" s="3">
        <v>280</v>
      </c>
      <c r="I43" s="3">
        <v>11</v>
      </c>
      <c r="J43" s="3">
        <v>5</v>
      </c>
      <c r="K43" s="3">
        <v>22</v>
      </c>
      <c r="L43" s="3">
        <f t="shared" si="2"/>
        <v>110</v>
      </c>
      <c r="M43" s="24">
        <f t="shared" si="1"/>
        <v>338.8</v>
      </c>
    </row>
    <row r="44" spans="1:13">
      <c r="A44">
        <v>42</v>
      </c>
      <c r="B44" s="60" t="s">
        <v>81</v>
      </c>
      <c r="C44" s="5" t="s">
        <v>130</v>
      </c>
      <c r="D44" s="6"/>
      <c r="E44" s="2" t="s">
        <v>135</v>
      </c>
      <c r="F44" s="3"/>
      <c r="G44" s="4" t="s">
        <v>29</v>
      </c>
      <c r="H44" s="3">
        <v>100</v>
      </c>
      <c r="I44" s="3">
        <v>1</v>
      </c>
      <c r="J44" s="3">
        <v>5</v>
      </c>
      <c r="K44" s="3">
        <v>22</v>
      </c>
      <c r="L44" s="3">
        <f t="shared" si="2"/>
        <v>110</v>
      </c>
      <c r="M44" s="24">
        <f t="shared" si="1"/>
        <v>11</v>
      </c>
    </row>
    <row r="45" spans="1:13">
      <c r="A45">
        <v>43</v>
      </c>
      <c r="B45" s="60" t="s">
        <v>81</v>
      </c>
      <c r="C45" s="5" t="s">
        <v>130</v>
      </c>
      <c r="D45" s="6"/>
      <c r="E45" s="2" t="s">
        <v>86</v>
      </c>
      <c r="F45" s="3" t="s">
        <v>136</v>
      </c>
      <c r="G45" s="4" t="s">
        <v>89</v>
      </c>
      <c r="H45" s="3">
        <v>100</v>
      </c>
      <c r="I45" s="3">
        <v>1</v>
      </c>
      <c r="J45" s="3">
        <v>5</v>
      </c>
      <c r="K45" s="3">
        <v>22</v>
      </c>
      <c r="L45" s="3">
        <f t="shared" si="2"/>
        <v>110</v>
      </c>
      <c r="M45" s="24">
        <f t="shared" si="1"/>
        <v>11</v>
      </c>
    </row>
    <row r="46" spans="1:13">
      <c r="A46">
        <v>44</v>
      </c>
      <c r="B46" s="60" t="s">
        <v>81</v>
      </c>
      <c r="C46" s="5" t="s">
        <v>130</v>
      </c>
      <c r="D46" s="6"/>
      <c r="E46" s="2" t="s">
        <v>137</v>
      </c>
      <c r="F46" s="3"/>
      <c r="G46" s="4" t="s">
        <v>29</v>
      </c>
      <c r="H46" s="3">
        <v>69</v>
      </c>
      <c r="I46" s="3">
        <v>12</v>
      </c>
      <c r="J46" s="3">
        <v>8</v>
      </c>
      <c r="K46" s="3">
        <v>22</v>
      </c>
      <c r="L46" s="3">
        <f t="shared" si="2"/>
        <v>176</v>
      </c>
      <c r="M46" s="24">
        <f t="shared" si="1"/>
        <v>145.72800000000001</v>
      </c>
    </row>
    <row r="47" spans="1:13">
      <c r="A47">
        <v>45</v>
      </c>
      <c r="B47" s="60" t="s">
        <v>81</v>
      </c>
      <c r="C47" s="5" t="s">
        <v>138</v>
      </c>
      <c r="D47" s="6" t="s">
        <v>139</v>
      </c>
      <c r="E47" s="2" t="s">
        <v>140</v>
      </c>
      <c r="F47" s="3"/>
      <c r="G47" s="66" t="s">
        <v>354</v>
      </c>
      <c r="H47" s="3">
        <v>1000</v>
      </c>
      <c r="I47" s="3">
        <v>1</v>
      </c>
      <c r="J47" s="3">
        <v>0.5</v>
      </c>
      <c r="K47" s="3">
        <v>22</v>
      </c>
      <c r="L47" s="3">
        <f t="shared" si="2"/>
        <v>11</v>
      </c>
      <c r="M47" s="24">
        <f t="shared" si="1"/>
        <v>11</v>
      </c>
    </row>
    <row r="48" spans="1:13">
      <c r="A48">
        <v>46</v>
      </c>
      <c r="B48" s="60" t="s">
        <v>81</v>
      </c>
      <c r="C48" s="5" t="s">
        <v>138</v>
      </c>
      <c r="D48" s="6" t="s">
        <v>139</v>
      </c>
      <c r="E48" s="68" t="s">
        <v>141</v>
      </c>
      <c r="F48" s="3" t="s">
        <v>142</v>
      </c>
      <c r="G48" s="66" t="s">
        <v>354</v>
      </c>
      <c r="H48" s="3">
        <v>90</v>
      </c>
      <c r="I48" s="3">
        <v>1</v>
      </c>
      <c r="J48" s="3">
        <v>1</v>
      </c>
      <c r="K48" s="3">
        <v>22</v>
      </c>
      <c r="L48" s="3">
        <f t="shared" si="2"/>
        <v>22</v>
      </c>
      <c r="M48" s="24">
        <f t="shared" si="1"/>
        <v>1.98</v>
      </c>
    </row>
    <row r="49" spans="1:13">
      <c r="A49">
        <v>47</v>
      </c>
      <c r="B49" s="60" t="s">
        <v>81</v>
      </c>
      <c r="C49" s="5" t="s">
        <v>138</v>
      </c>
      <c r="D49" s="6" t="s">
        <v>139</v>
      </c>
      <c r="E49" s="2" t="s">
        <v>143</v>
      </c>
      <c r="F49" s="3" t="s">
        <v>144</v>
      </c>
      <c r="G49" s="4" t="s">
        <v>29</v>
      </c>
      <c r="H49" s="3">
        <v>250</v>
      </c>
      <c r="I49" s="3">
        <v>1</v>
      </c>
      <c r="J49" s="3">
        <v>1</v>
      </c>
      <c r="K49" s="3">
        <v>22</v>
      </c>
      <c r="L49" s="3">
        <f t="shared" si="2"/>
        <v>22</v>
      </c>
      <c r="M49" s="24">
        <f t="shared" si="1"/>
        <v>5.5</v>
      </c>
    </row>
    <row r="50" spans="1:13">
      <c r="A50">
        <v>48</v>
      </c>
      <c r="B50" s="60" t="s">
        <v>81</v>
      </c>
      <c r="C50" s="5" t="s">
        <v>138</v>
      </c>
      <c r="D50" s="6" t="s">
        <v>139</v>
      </c>
      <c r="E50" s="2" t="s">
        <v>134</v>
      </c>
      <c r="F50" s="3" t="s">
        <v>133</v>
      </c>
      <c r="G50" s="4" t="s">
        <v>29</v>
      </c>
      <c r="H50" s="3">
        <v>45</v>
      </c>
      <c r="I50" s="3">
        <v>1</v>
      </c>
      <c r="J50" s="3">
        <v>8</v>
      </c>
      <c r="K50" s="3">
        <v>22</v>
      </c>
      <c r="L50" s="3">
        <f t="shared" si="2"/>
        <v>176</v>
      </c>
      <c r="M50" s="24">
        <f t="shared" si="1"/>
        <v>7.92</v>
      </c>
    </row>
    <row r="51" spans="1:13">
      <c r="A51">
        <v>49</v>
      </c>
      <c r="B51" s="60" t="s">
        <v>81</v>
      </c>
      <c r="C51" s="5" t="s">
        <v>138</v>
      </c>
      <c r="D51" s="6" t="s">
        <v>139</v>
      </c>
      <c r="E51" s="68" t="s">
        <v>145</v>
      </c>
      <c r="F51" s="3"/>
      <c r="G51" s="27" t="s">
        <v>30</v>
      </c>
      <c r="H51" s="3">
        <v>39</v>
      </c>
      <c r="I51" s="3">
        <v>1</v>
      </c>
      <c r="J51" s="3">
        <v>10</v>
      </c>
      <c r="K51" s="3">
        <v>22</v>
      </c>
      <c r="L51" s="3">
        <f t="shared" si="2"/>
        <v>220</v>
      </c>
      <c r="M51" s="24">
        <f t="shared" si="1"/>
        <v>8.58</v>
      </c>
    </row>
    <row r="52" spans="1:13">
      <c r="A52">
        <v>50</v>
      </c>
      <c r="B52" s="60" t="s">
        <v>81</v>
      </c>
      <c r="C52" s="5" t="s">
        <v>138</v>
      </c>
      <c r="D52" s="6" t="s">
        <v>139</v>
      </c>
      <c r="E52" s="2" t="s">
        <v>147</v>
      </c>
      <c r="F52" s="3"/>
      <c r="G52" s="7" t="s">
        <v>12</v>
      </c>
      <c r="H52" s="3">
        <v>1000</v>
      </c>
      <c r="I52" s="3">
        <v>1</v>
      </c>
      <c r="J52" s="3">
        <v>10</v>
      </c>
      <c r="K52" s="3">
        <v>22</v>
      </c>
      <c r="L52" s="3">
        <f t="shared" si="2"/>
        <v>220</v>
      </c>
      <c r="M52" s="24">
        <f t="shared" si="1"/>
        <v>220</v>
      </c>
    </row>
    <row r="53" spans="1:13">
      <c r="A53">
        <v>51</v>
      </c>
      <c r="B53" s="60" t="s">
        <v>81</v>
      </c>
      <c r="C53" s="5" t="s">
        <v>148</v>
      </c>
      <c r="D53" s="6"/>
      <c r="E53" s="2" t="s">
        <v>146</v>
      </c>
      <c r="F53" s="3"/>
      <c r="G53" s="7" t="s">
        <v>12</v>
      </c>
      <c r="H53" s="3">
        <v>1000</v>
      </c>
      <c r="I53" s="3">
        <v>1</v>
      </c>
      <c r="J53" s="3">
        <v>8</v>
      </c>
      <c r="K53" s="3">
        <v>22</v>
      </c>
      <c r="L53" s="3">
        <f t="shared" si="2"/>
        <v>176</v>
      </c>
      <c r="M53" s="24">
        <f t="shared" si="1"/>
        <v>176</v>
      </c>
    </row>
    <row r="54" spans="1:13">
      <c r="A54">
        <v>52</v>
      </c>
      <c r="B54" s="60" t="s">
        <v>81</v>
      </c>
      <c r="C54" s="5" t="s">
        <v>148</v>
      </c>
      <c r="D54" s="6"/>
      <c r="E54" s="2" t="s">
        <v>149</v>
      </c>
      <c r="F54" s="3"/>
      <c r="G54" s="27" t="s">
        <v>30</v>
      </c>
      <c r="H54" s="3">
        <v>35</v>
      </c>
      <c r="I54" s="3">
        <v>2</v>
      </c>
      <c r="J54" s="3">
        <v>8</v>
      </c>
      <c r="K54" s="3">
        <v>22</v>
      </c>
      <c r="L54" s="3">
        <f t="shared" si="2"/>
        <v>176</v>
      </c>
      <c r="M54" s="24">
        <f t="shared" si="1"/>
        <v>12.32</v>
      </c>
    </row>
    <row r="55" spans="1:13">
      <c r="A55">
        <v>53</v>
      </c>
      <c r="B55" s="60" t="s">
        <v>81</v>
      </c>
      <c r="C55" s="5" t="s">
        <v>148</v>
      </c>
      <c r="D55" s="6"/>
      <c r="E55" s="68" t="s">
        <v>108</v>
      </c>
      <c r="F55" s="3"/>
      <c r="G55" s="27" t="s">
        <v>30</v>
      </c>
      <c r="H55" s="3">
        <v>280</v>
      </c>
      <c r="I55" s="3">
        <v>3</v>
      </c>
      <c r="J55" s="3">
        <v>8</v>
      </c>
      <c r="K55" s="3">
        <v>22</v>
      </c>
      <c r="L55" s="3">
        <f t="shared" si="2"/>
        <v>176</v>
      </c>
      <c r="M55" s="24">
        <f t="shared" si="1"/>
        <v>147.84</v>
      </c>
    </row>
    <row r="56" spans="1:13">
      <c r="A56">
        <v>54</v>
      </c>
      <c r="B56" s="60" t="s">
        <v>81</v>
      </c>
      <c r="C56" s="5" t="s">
        <v>150</v>
      </c>
      <c r="D56" s="6"/>
      <c r="E56" s="2" t="s">
        <v>151</v>
      </c>
      <c r="F56" s="3"/>
      <c r="G56" s="4" t="s">
        <v>29</v>
      </c>
      <c r="H56" s="3">
        <v>500</v>
      </c>
      <c r="I56" s="3">
        <v>1</v>
      </c>
      <c r="J56" s="3">
        <v>1</v>
      </c>
      <c r="K56" s="3">
        <v>22</v>
      </c>
      <c r="L56" s="3">
        <f t="shared" si="2"/>
        <v>22</v>
      </c>
      <c r="M56" s="24">
        <f t="shared" si="1"/>
        <v>11</v>
      </c>
    </row>
    <row r="57" spans="1:13">
      <c r="A57">
        <v>55</v>
      </c>
      <c r="B57" s="60" t="s">
        <v>81</v>
      </c>
      <c r="C57" s="5" t="s">
        <v>150</v>
      </c>
      <c r="D57" s="6"/>
      <c r="E57" s="2" t="s">
        <v>152</v>
      </c>
      <c r="F57" s="3"/>
      <c r="G57" s="7" t="s">
        <v>12</v>
      </c>
      <c r="H57" s="3">
        <v>2820</v>
      </c>
      <c r="I57" s="3">
        <v>2</v>
      </c>
      <c r="J57" s="3">
        <v>6</v>
      </c>
      <c r="K57" s="3">
        <v>22</v>
      </c>
      <c r="L57" s="3">
        <f t="shared" si="2"/>
        <v>132</v>
      </c>
      <c r="M57" s="24">
        <f t="shared" si="1"/>
        <v>744.48</v>
      </c>
    </row>
    <row r="58" spans="1:13">
      <c r="A58">
        <v>56</v>
      </c>
      <c r="B58" s="60" t="s">
        <v>81</v>
      </c>
      <c r="C58" s="5" t="s">
        <v>150</v>
      </c>
      <c r="D58" s="6"/>
      <c r="E58" s="2" t="s">
        <v>153</v>
      </c>
      <c r="F58" s="3"/>
      <c r="G58" s="4" t="s">
        <v>29</v>
      </c>
      <c r="H58" s="3">
        <v>220</v>
      </c>
      <c r="I58" s="3">
        <v>1</v>
      </c>
      <c r="J58" s="3">
        <v>2</v>
      </c>
      <c r="K58" s="3">
        <v>22</v>
      </c>
      <c r="L58" s="3">
        <f t="shared" si="2"/>
        <v>44</v>
      </c>
      <c r="M58" s="24">
        <f t="shared" si="1"/>
        <v>9.68</v>
      </c>
    </row>
    <row r="59" spans="1:13">
      <c r="A59">
        <v>57</v>
      </c>
      <c r="B59" s="60" t="s">
        <v>81</v>
      </c>
      <c r="C59" s="5" t="s">
        <v>150</v>
      </c>
      <c r="D59" s="6"/>
      <c r="E59" s="2" t="s">
        <v>155</v>
      </c>
      <c r="F59" s="3"/>
      <c r="G59" s="27" t="s">
        <v>30</v>
      </c>
      <c r="H59" s="3">
        <v>48</v>
      </c>
      <c r="I59" s="3">
        <v>1</v>
      </c>
      <c r="J59" s="3">
        <v>7</v>
      </c>
      <c r="K59" s="3">
        <v>22</v>
      </c>
      <c r="L59" s="3">
        <f t="shared" si="2"/>
        <v>154</v>
      </c>
      <c r="M59" s="24">
        <f t="shared" si="1"/>
        <v>7.3920000000000003</v>
      </c>
    </row>
    <row r="60" spans="1:13">
      <c r="A60">
        <v>58</v>
      </c>
      <c r="B60" s="60" t="s">
        <v>81</v>
      </c>
      <c r="C60" s="5" t="s">
        <v>150</v>
      </c>
      <c r="D60" s="6"/>
      <c r="E60" s="2" t="s">
        <v>154</v>
      </c>
      <c r="F60" s="3"/>
      <c r="G60" s="27" t="s">
        <v>30</v>
      </c>
      <c r="H60" s="3">
        <v>69</v>
      </c>
      <c r="I60" s="3">
        <v>3</v>
      </c>
      <c r="J60" s="3">
        <v>7</v>
      </c>
      <c r="K60" s="3">
        <v>22</v>
      </c>
      <c r="L60" s="3">
        <f t="shared" si="2"/>
        <v>154</v>
      </c>
      <c r="M60" s="24">
        <f t="shared" si="1"/>
        <v>31.878</v>
      </c>
    </row>
    <row r="61" spans="1:13">
      <c r="A61">
        <v>59</v>
      </c>
      <c r="B61" s="60" t="s">
        <v>81</v>
      </c>
      <c r="C61" s="5" t="s">
        <v>156</v>
      </c>
      <c r="D61" s="6"/>
      <c r="E61" s="2" t="s">
        <v>151</v>
      </c>
      <c r="F61" s="3"/>
      <c r="G61" s="4" t="s">
        <v>29</v>
      </c>
      <c r="H61" s="3">
        <v>500</v>
      </c>
      <c r="I61" s="3">
        <v>1</v>
      </c>
      <c r="J61" s="3">
        <v>2</v>
      </c>
      <c r="K61" s="3">
        <v>22</v>
      </c>
      <c r="L61" s="3">
        <f t="shared" si="2"/>
        <v>44</v>
      </c>
      <c r="M61" s="24">
        <f t="shared" si="1"/>
        <v>22</v>
      </c>
    </row>
    <row r="62" spans="1:13">
      <c r="A62">
        <v>60</v>
      </c>
      <c r="B62" s="60" t="s">
        <v>81</v>
      </c>
      <c r="C62" s="5" t="s">
        <v>156</v>
      </c>
      <c r="D62" s="6"/>
      <c r="E62" s="2" t="s">
        <v>134</v>
      </c>
      <c r="F62" s="3" t="s">
        <v>133</v>
      </c>
      <c r="G62" s="4" t="s">
        <v>29</v>
      </c>
      <c r="H62" s="3">
        <v>45</v>
      </c>
      <c r="I62" s="3">
        <v>30</v>
      </c>
      <c r="J62" s="3">
        <v>6</v>
      </c>
      <c r="K62" s="3">
        <v>22</v>
      </c>
      <c r="L62" s="3">
        <f t="shared" si="2"/>
        <v>132</v>
      </c>
      <c r="M62" s="24">
        <f t="shared" si="1"/>
        <v>178.2</v>
      </c>
    </row>
    <row r="63" spans="1:13">
      <c r="A63">
        <v>61</v>
      </c>
      <c r="B63" s="60" t="s">
        <v>81</v>
      </c>
      <c r="C63" s="5" t="s">
        <v>156</v>
      </c>
      <c r="D63" s="6"/>
      <c r="E63" s="68" t="s">
        <v>108</v>
      </c>
      <c r="F63" s="3"/>
      <c r="G63" s="27" t="s">
        <v>30</v>
      </c>
      <c r="H63" s="3">
        <v>280</v>
      </c>
      <c r="I63" s="3">
        <v>12</v>
      </c>
      <c r="J63" s="3">
        <v>6</v>
      </c>
      <c r="K63" s="3">
        <v>22</v>
      </c>
      <c r="L63" s="3">
        <f t="shared" ref="L63:L74" si="3">J63*K63</f>
        <v>132</v>
      </c>
      <c r="M63" s="24">
        <f t="shared" si="1"/>
        <v>443.52</v>
      </c>
    </row>
    <row r="64" spans="1:13">
      <c r="A64">
        <v>62</v>
      </c>
      <c r="B64" s="60" t="s">
        <v>81</v>
      </c>
      <c r="C64" s="5" t="s">
        <v>156</v>
      </c>
      <c r="D64" s="6"/>
      <c r="E64" s="2" t="s">
        <v>157</v>
      </c>
      <c r="F64" s="3"/>
      <c r="G64" s="7" t="s">
        <v>12</v>
      </c>
      <c r="H64" s="3">
        <v>1600</v>
      </c>
      <c r="I64" s="3">
        <v>1</v>
      </c>
      <c r="J64" s="3">
        <v>6</v>
      </c>
      <c r="K64" s="3">
        <v>22</v>
      </c>
      <c r="L64" s="3">
        <f t="shared" si="3"/>
        <v>132</v>
      </c>
      <c r="M64" s="24">
        <f t="shared" si="1"/>
        <v>211.2</v>
      </c>
    </row>
    <row r="65" spans="1:13">
      <c r="A65">
        <v>63</v>
      </c>
      <c r="B65" s="60" t="s">
        <v>81</v>
      </c>
      <c r="C65" s="5" t="s">
        <v>156</v>
      </c>
      <c r="D65" s="6"/>
      <c r="E65" s="68" t="s">
        <v>158</v>
      </c>
      <c r="F65" s="3"/>
      <c r="G65" s="27" t="s">
        <v>30</v>
      </c>
      <c r="H65" s="3">
        <v>80</v>
      </c>
      <c r="I65" s="3">
        <v>3</v>
      </c>
      <c r="J65" s="3">
        <v>6</v>
      </c>
      <c r="K65" s="3">
        <v>22</v>
      </c>
      <c r="L65" s="3">
        <f t="shared" si="3"/>
        <v>132</v>
      </c>
      <c r="M65" s="24">
        <f t="shared" si="1"/>
        <v>31.68</v>
      </c>
    </row>
    <row r="66" spans="1:13">
      <c r="A66">
        <v>64</v>
      </c>
      <c r="B66" s="60" t="s">
        <v>81</v>
      </c>
      <c r="C66" s="5" t="s">
        <v>156</v>
      </c>
      <c r="D66" s="6"/>
      <c r="E66" s="68" t="s">
        <v>166</v>
      </c>
      <c r="F66" s="3"/>
      <c r="G66" s="27" t="s">
        <v>30</v>
      </c>
      <c r="H66" s="3">
        <v>80</v>
      </c>
      <c r="I66" s="3">
        <v>1</v>
      </c>
      <c r="J66" s="3">
        <v>5</v>
      </c>
      <c r="K66" s="3">
        <v>22</v>
      </c>
      <c r="L66" s="3">
        <f t="shared" si="3"/>
        <v>110</v>
      </c>
      <c r="M66" s="24">
        <f t="shared" ref="M66:M129" si="4">(L66*H66*I66)/1000</f>
        <v>8.8000000000000007</v>
      </c>
    </row>
    <row r="67" spans="1:13">
      <c r="A67">
        <v>65</v>
      </c>
      <c r="B67" s="60" t="s">
        <v>81</v>
      </c>
      <c r="C67" s="5" t="s">
        <v>159</v>
      </c>
      <c r="D67" s="6"/>
      <c r="E67" s="68" t="s">
        <v>167</v>
      </c>
      <c r="F67" s="3"/>
      <c r="G67" s="27" t="s">
        <v>30</v>
      </c>
      <c r="H67" s="3">
        <v>45</v>
      </c>
      <c r="I67" s="3">
        <v>2</v>
      </c>
      <c r="J67" s="3">
        <v>5</v>
      </c>
      <c r="K67" s="3">
        <v>22</v>
      </c>
      <c r="L67" s="3">
        <f t="shared" si="3"/>
        <v>110</v>
      </c>
      <c r="M67" s="24">
        <f t="shared" si="4"/>
        <v>9.9</v>
      </c>
    </row>
    <row r="68" spans="1:13">
      <c r="A68">
        <v>66</v>
      </c>
      <c r="B68" s="60" t="s">
        <v>81</v>
      </c>
      <c r="C68" s="5" t="s">
        <v>159</v>
      </c>
      <c r="D68" s="6"/>
      <c r="E68" s="68" t="s">
        <v>168</v>
      </c>
      <c r="F68" s="3"/>
      <c r="G68" s="27" t="s">
        <v>30</v>
      </c>
      <c r="H68" s="3">
        <v>23</v>
      </c>
      <c r="I68" s="3">
        <v>7</v>
      </c>
      <c r="J68" s="3">
        <v>5</v>
      </c>
      <c r="K68" s="3">
        <v>22</v>
      </c>
      <c r="L68" s="3">
        <f t="shared" si="3"/>
        <v>110</v>
      </c>
      <c r="M68" s="24">
        <f t="shared" si="4"/>
        <v>17.71</v>
      </c>
    </row>
    <row r="69" spans="1:13">
      <c r="A69">
        <v>67</v>
      </c>
      <c r="B69" s="60" t="s">
        <v>81</v>
      </c>
      <c r="C69" s="5" t="s">
        <v>159</v>
      </c>
      <c r="D69" s="6"/>
      <c r="E69" s="68" t="s">
        <v>170</v>
      </c>
      <c r="F69" s="3"/>
      <c r="G69" s="7" t="s">
        <v>12</v>
      </c>
      <c r="H69" s="3">
        <v>1600</v>
      </c>
      <c r="I69" s="3">
        <v>1</v>
      </c>
      <c r="J69" s="3">
        <v>8</v>
      </c>
      <c r="K69" s="3">
        <v>22</v>
      </c>
      <c r="L69" s="3">
        <f t="shared" si="3"/>
        <v>176</v>
      </c>
      <c r="M69" s="24">
        <f t="shared" si="4"/>
        <v>281.60000000000002</v>
      </c>
    </row>
    <row r="70" spans="1:13">
      <c r="A70">
        <v>68</v>
      </c>
      <c r="B70" s="60" t="s">
        <v>81</v>
      </c>
      <c r="C70" s="5" t="s">
        <v>159</v>
      </c>
      <c r="D70" s="6"/>
      <c r="E70" s="68" t="s">
        <v>161</v>
      </c>
      <c r="F70" s="3"/>
      <c r="G70" s="66" t="s">
        <v>354</v>
      </c>
      <c r="H70" s="3">
        <v>800</v>
      </c>
      <c r="I70" s="3">
        <v>1</v>
      </c>
      <c r="J70" s="3">
        <v>24</v>
      </c>
      <c r="K70" s="3">
        <v>30</v>
      </c>
      <c r="L70" s="3">
        <f t="shared" si="3"/>
        <v>720</v>
      </c>
      <c r="M70" s="24">
        <f t="shared" si="4"/>
        <v>576</v>
      </c>
    </row>
    <row r="71" spans="1:13">
      <c r="A71">
        <v>69</v>
      </c>
      <c r="B71" s="60" t="s">
        <v>81</v>
      </c>
      <c r="C71" s="5" t="s">
        <v>169</v>
      </c>
      <c r="D71" s="6"/>
      <c r="E71" s="71" t="s">
        <v>162</v>
      </c>
      <c r="F71" s="3"/>
      <c r="G71" s="27" t="s">
        <v>171</v>
      </c>
      <c r="H71" s="3">
        <v>1600</v>
      </c>
      <c r="I71" s="3">
        <v>1</v>
      </c>
      <c r="J71" s="3">
        <v>1</v>
      </c>
      <c r="K71" s="3">
        <v>22</v>
      </c>
      <c r="L71" s="3">
        <f t="shared" si="3"/>
        <v>22</v>
      </c>
      <c r="M71" s="24">
        <f t="shared" si="4"/>
        <v>35.200000000000003</v>
      </c>
    </row>
    <row r="72" spans="1:13">
      <c r="A72">
        <v>70</v>
      </c>
      <c r="B72" s="60" t="s">
        <v>81</v>
      </c>
      <c r="C72" s="5" t="s">
        <v>159</v>
      </c>
      <c r="D72" s="6"/>
      <c r="E72" s="71" t="s">
        <v>163</v>
      </c>
      <c r="F72" s="3"/>
      <c r="G72" s="27" t="s">
        <v>171</v>
      </c>
      <c r="H72" s="3">
        <v>600</v>
      </c>
      <c r="I72" s="3">
        <v>1</v>
      </c>
      <c r="J72" s="3">
        <v>1</v>
      </c>
      <c r="K72" s="3">
        <v>22</v>
      </c>
      <c r="L72" s="3">
        <f t="shared" si="3"/>
        <v>22</v>
      </c>
      <c r="M72" s="24">
        <f t="shared" si="4"/>
        <v>13.2</v>
      </c>
    </row>
    <row r="73" spans="1:13">
      <c r="A73">
        <v>71</v>
      </c>
      <c r="B73" s="60" t="s">
        <v>81</v>
      </c>
      <c r="C73" s="5" t="s">
        <v>169</v>
      </c>
      <c r="D73" s="6"/>
      <c r="E73" s="71" t="s">
        <v>164</v>
      </c>
      <c r="F73" s="3"/>
      <c r="G73" s="27" t="s">
        <v>171</v>
      </c>
      <c r="H73" s="3">
        <v>400</v>
      </c>
      <c r="I73" s="3">
        <v>1</v>
      </c>
      <c r="J73" s="3">
        <v>1</v>
      </c>
      <c r="K73" s="3">
        <v>22</v>
      </c>
      <c r="L73" s="3">
        <f t="shared" si="3"/>
        <v>22</v>
      </c>
      <c r="M73" s="24">
        <f t="shared" si="4"/>
        <v>8.8000000000000007</v>
      </c>
    </row>
    <row r="74" spans="1:13">
      <c r="A74">
        <v>72</v>
      </c>
      <c r="B74" s="60" t="s">
        <v>81</v>
      </c>
      <c r="C74" s="5" t="s">
        <v>159</v>
      </c>
      <c r="D74" s="6"/>
      <c r="E74" s="68" t="s">
        <v>165</v>
      </c>
      <c r="F74" s="3"/>
      <c r="G74" s="27" t="s">
        <v>171</v>
      </c>
      <c r="H74" s="3">
        <v>300</v>
      </c>
      <c r="I74" s="3">
        <v>1</v>
      </c>
      <c r="J74" s="3">
        <v>1</v>
      </c>
      <c r="K74" s="3">
        <v>22</v>
      </c>
      <c r="L74" s="3">
        <f t="shared" si="3"/>
        <v>22</v>
      </c>
      <c r="M74" s="24">
        <f t="shared" si="4"/>
        <v>6.6</v>
      </c>
    </row>
    <row r="75" spans="1:13">
      <c r="A75">
        <v>73</v>
      </c>
      <c r="B75" s="60" t="s">
        <v>81</v>
      </c>
      <c r="C75" s="5" t="s">
        <v>172</v>
      </c>
      <c r="D75" s="6"/>
      <c r="E75" s="2" t="s">
        <v>173</v>
      </c>
      <c r="F75" s="3"/>
      <c r="G75" s="7" t="s">
        <v>12</v>
      </c>
      <c r="H75" s="3">
        <v>220</v>
      </c>
      <c r="I75" s="3">
        <v>1</v>
      </c>
      <c r="J75" s="3">
        <v>5</v>
      </c>
      <c r="K75" s="3">
        <v>22</v>
      </c>
      <c r="L75" s="3">
        <f t="shared" ref="L75:L97" si="5">J75*K75</f>
        <v>110</v>
      </c>
      <c r="M75" s="24">
        <f t="shared" si="4"/>
        <v>24.2</v>
      </c>
    </row>
    <row r="76" spans="1:13">
      <c r="A76">
        <v>74</v>
      </c>
      <c r="B76" s="60" t="s">
        <v>81</v>
      </c>
      <c r="C76" s="4" t="s">
        <v>172</v>
      </c>
      <c r="D76" s="5"/>
      <c r="E76" s="68" t="s">
        <v>186</v>
      </c>
      <c r="F76" s="3"/>
      <c r="G76" s="27" t="s">
        <v>30</v>
      </c>
      <c r="H76" s="3">
        <v>48</v>
      </c>
      <c r="I76" s="3">
        <v>3</v>
      </c>
      <c r="J76" s="3">
        <v>7</v>
      </c>
      <c r="K76" s="3">
        <v>22</v>
      </c>
      <c r="L76" s="3">
        <f t="shared" si="5"/>
        <v>154</v>
      </c>
      <c r="M76" s="24">
        <f t="shared" si="4"/>
        <v>22.175999999999998</v>
      </c>
    </row>
    <row r="77" spans="1:13">
      <c r="A77">
        <v>75</v>
      </c>
      <c r="B77" s="60" t="s">
        <v>81</v>
      </c>
      <c r="C77" s="4" t="s">
        <v>172</v>
      </c>
      <c r="D77" s="5"/>
      <c r="E77" s="68" t="s">
        <v>187</v>
      </c>
      <c r="F77" s="3"/>
      <c r="G77" s="27" t="s">
        <v>30</v>
      </c>
      <c r="H77" s="3">
        <v>69</v>
      </c>
      <c r="I77" s="3">
        <v>1</v>
      </c>
      <c r="J77" s="3">
        <v>7</v>
      </c>
      <c r="K77" s="3">
        <v>22</v>
      </c>
      <c r="L77" s="3">
        <f t="shared" si="5"/>
        <v>154</v>
      </c>
      <c r="M77" s="24">
        <f t="shared" si="4"/>
        <v>10.625999999999999</v>
      </c>
    </row>
    <row r="78" spans="1:13">
      <c r="A78">
        <v>76</v>
      </c>
      <c r="B78" s="60" t="s">
        <v>81</v>
      </c>
      <c r="C78" s="4" t="s">
        <v>172</v>
      </c>
      <c r="D78" s="6"/>
      <c r="E78" s="68" t="s">
        <v>174</v>
      </c>
      <c r="F78" s="3"/>
      <c r="G78" s="4" t="s">
        <v>29</v>
      </c>
      <c r="H78" s="3">
        <v>1300</v>
      </c>
      <c r="I78" s="3">
        <v>14</v>
      </c>
      <c r="J78" s="3">
        <v>8</v>
      </c>
      <c r="K78" s="3">
        <v>22</v>
      </c>
      <c r="L78" s="3">
        <f t="shared" si="5"/>
        <v>176</v>
      </c>
      <c r="M78" s="24">
        <f t="shared" si="4"/>
        <v>3203.2</v>
      </c>
    </row>
    <row r="79" spans="1:13">
      <c r="A79">
        <v>77</v>
      </c>
      <c r="B79" s="60" t="s">
        <v>81</v>
      </c>
      <c r="C79" s="4" t="s">
        <v>172</v>
      </c>
      <c r="D79" s="6"/>
      <c r="E79" s="68" t="s">
        <v>175</v>
      </c>
      <c r="G79" s="4" t="s">
        <v>29</v>
      </c>
      <c r="H79" s="3">
        <v>326</v>
      </c>
      <c r="I79" s="3">
        <v>1</v>
      </c>
      <c r="J79" s="3">
        <v>8</v>
      </c>
      <c r="K79" s="3">
        <v>22</v>
      </c>
      <c r="L79" s="3">
        <f t="shared" si="5"/>
        <v>176</v>
      </c>
      <c r="M79" s="24">
        <f t="shared" si="4"/>
        <v>57.375999999999998</v>
      </c>
    </row>
    <row r="80" spans="1:13">
      <c r="A80">
        <v>78</v>
      </c>
      <c r="B80" s="60" t="s">
        <v>81</v>
      </c>
      <c r="C80" s="4" t="s">
        <v>172</v>
      </c>
      <c r="D80" s="6"/>
      <c r="E80" s="68" t="s">
        <v>176</v>
      </c>
      <c r="G80" s="4" t="s">
        <v>29</v>
      </c>
      <c r="H80" s="3">
        <v>240</v>
      </c>
      <c r="I80" s="3">
        <v>1</v>
      </c>
      <c r="J80" s="3">
        <v>0</v>
      </c>
      <c r="K80" s="3">
        <v>22</v>
      </c>
      <c r="L80" s="3">
        <f t="shared" si="5"/>
        <v>0</v>
      </c>
      <c r="M80" s="24">
        <f t="shared" si="4"/>
        <v>0</v>
      </c>
    </row>
    <row r="81" spans="1:13">
      <c r="A81">
        <v>79</v>
      </c>
      <c r="B81" s="60" t="s">
        <v>81</v>
      </c>
      <c r="C81" s="4" t="s">
        <v>172</v>
      </c>
      <c r="D81" s="6"/>
      <c r="E81" s="68" t="s">
        <v>177</v>
      </c>
      <c r="G81" s="4" t="s">
        <v>29</v>
      </c>
      <c r="H81" s="3">
        <v>208</v>
      </c>
      <c r="I81" s="3">
        <v>1</v>
      </c>
      <c r="J81" s="3">
        <v>8</v>
      </c>
      <c r="K81" s="3">
        <v>22</v>
      </c>
      <c r="L81" s="3">
        <f t="shared" si="5"/>
        <v>176</v>
      </c>
      <c r="M81" s="24">
        <f t="shared" si="4"/>
        <v>36.607999999999997</v>
      </c>
    </row>
    <row r="82" spans="1:13">
      <c r="A82">
        <v>80</v>
      </c>
      <c r="B82" s="60" t="s">
        <v>81</v>
      </c>
      <c r="C82" s="4" t="s">
        <v>172</v>
      </c>
      <c r="D82" s="6"/>
      <c r="E82" s="68" t="s">
        <v>188</v>
      </c>
      <c r="G82" s="4" t="s">
        <v>29</v>
      </c>
      <c r="H82" s="3">
        <v>240</v>
      </c>
      <c r="I82" s="3">
        <v>1</v>
      </c>
      <c r="J82" s="3">
        <v>8</v>
      </c>
      <c r="K82" s="3">
        <v>22</v>
      </c>
      <c r="L82" s="3">
        <f t="shared" si="5"/>
        <v>176</v>
      </c>
      <c r="M82" s="24">
        <f t="shared" si="4"/>
        <v>42.24</v>
      </c>
    </row>
    <row r="83" spans="1:13">
      <c r="A83">
        <v>81</v>
      </c>
      <c r="B83" s="60" t="s">
        <v>81</v>
      </c>
      <c r="C83" s="4" t="s">
        <v>172</v>
      </c>
      <c r="D83" s="6"/>
      <c r="E83" s="68" t="s">
        <v>178</v>
      </c>
      <c r="G83" s="4" t="s">
        <v>29</v>
      </c>
      <c r="H83" s="3">
        <v>80</v>
      </c>
      <c r="I83" s="3">
        <v>1</v>
      </c>
      <c r="J83" s="3">
        <v>2</v>
      </c>
      <c r="K83" s="3">
        <v>22</v>
      </c>
      <c r="L83" s="3">
        <f t="shared" si="5"/>
        <v>44</v>
      </c>
      <c r="M83" s="24">
        <f t="shared" si="4"/>
        <v>3.52</v>
      </c>
    </row>
    <row r="84" spans="1:13">
      <c r="A84">
        <v>82</v>
      </c>
      <c r="B84" s="60" t="s">
        <v>81</v>
      </c>
      <c r="C84" s="4" t="s">
        <v>172</v>
      </c>
      <c r="D84" s="6"/>
      <c r="E84" s="68" t="s">
        <v>134</v>
      </c>
      <c r="F84" t="s">
        <v>133</v>
      </c>
      <c r="G84" s="4" t="s">
        <v>29</v>
      </c>
      <c r="H84" s="3">
        <v>45</v>
      </c>
      <c r="I84" s="3">
        <v>30</v>
      </c>
      <c r="J84" s="3">
        <v>8</v>
      </c>
      <c r="K84" s="3">
        <v>22</v>
      </c>
      <c r="L84" s="3">
        <f t="shared" si="5"/>
        <v>176</v>
      </c>
      <c r="M84" s="24">
        <f t="shared" si="4"/>
        <v>237.6</v>
      </c>
    </row>
    <row r="85" spans="1:13">
      <c r="A85">
        <v>83</v>
      </c>
      <c r="B85" s="60" t="s">
        <v>81</v>
      </c>
      <c r="C85" s="4" t="s">
        <v>172</v>
      </c>
      <c r="E85" s="68" t="s">
        <v>179</v>
      </c>
      <c r="G85" s="7" t="s">
        <v>12</v>
      </c>
      <c r="H85" s="3">
        <v>1800</v>
      </c>
      <c r="I85" s="3">
        <v>1</v>
      </c>
      <c r="J85" s="3">
        <v>8</v>
      </c>
      <c r="K85" s="3">
        <v>22</v>
      </c>
      <c r="L85" s="3">
        <f t="shared" si="5"/>
        <v>176</v>
      </c>
      <c r="M85" s="24">
        <f t="shared" si="4"/>
        <v>316.8</v>
      </c>
    </row>
    <row r="86" spans="1:13">
      <c r="A86">
        <v>84</v>
      </c>
      <c r="B86" s="60" t="s">
        <v>81</v>
      </c>
      <c r="C86" s="4" t="s">
        <v>172</v>
      </c>
      <c r="D86" s="6"/>
      <c r="E86" s="68" t="s">
        <v>180</v>
      </c>
      <c r="G86" s="27" t="s">
        <v>171</v>
      </c>
      <c r="H86" s="3">
        <v>6</v>
      </c>
      <c r="I86" s="3">
        <v>1</v>
      </c>
      <c r="J86" s="3">
        <v>8</v>
      </c>
      <c r="K86" s="3">
        <v>22</v>
      </c>
      <c r="L86" s="3">
        <f t="shared" si="5"/>
        <v>176</v>
      </c>
      <c r="M86" s="24">
        <f t="shared" si="4"/>
        <v>1.056</v>
      </c>
    </row>
    <row r="87" spans="1:13">
      <c r="A87">
        <v>85</v>
      </c>
      <c r="B87" s="60" t="s">
        <v>81</v>
      </c>
      <c r="C87" s="4" t="s">
        <v>172</v>
      </c>
      <c r="D87" s="6"/>
      <c r="E87" s="68" t="s">
        <v>181</v>
      </c>
      <c r="G87" s="4" t="s">
        <v>29</v>
      </c>
      <c r="H87" s="3">
        <v>500</v>
      </c>
      <c r="I87" s="3">
        <v>1</v>
      </c>
      <c r="J87" s="3">
        <v>3</v>
      </c>
      <c r="K87" s="3">
        <v>22</v>
      </c>
      <c r="L87" s="3">
        <f t="shared" si="5"/>
        <v>66</v>
      </c>
      <c r="M87" s="24">
        <f t="shared" si="4"/>
        <v>33</v>
      </c>
    </row>
    <row r="88" spans="1:13">
      <c r="A88">
        <v>86</v>
      </c>
      <c r="B88" s="60" t="s">
        <v>81</v>
      </c>
      <c r="C88" s="4" t="s">
        <v>172</v>
      </c>
      <c r="D88" s="6"/>
      <c r="E88" s="68" t="s">
        <v>119</v>
      </c>
      <c r="G88" s="7" t="s">
        <v>12</v>
      </c>
      <c r="H88" s="3">
        <v>1800</v>
      </c>
      <c r="I88" s="3">
        <v>1</v>
      </c>
      <c r="J88" s="3">
        <v>8</v>
      </c>
      <c r="K88" s="3">
        <v>22</v>
      </c>
      <c r="L88" s="3">
        <f t="shared" si="5"/>
        <v>176</v>
      </c>
      <c r="M88" s="24">
        <f t="shared" si="4"/>
        <v>316.8</v>
      </c>
    </row>
    <row r="89" spans="1:13">
      <c r="A89">
        <v>87</v>
      </c>
      <c r="B89" s="60" t="s">
        <v>81</v>
      </c>
      <c r="C89" s="4" t="s">
        <v>172</v>
      </c>
      <c r="D89" s="6"/>
      <c r="E89" s="68" t="s">
        <v>189</v>
      </c>
      <c r="G89" s="4" t="s">
        <v>29</v>
      </c>
      <c r="H89" s="3">
        <v>100</v>
      </c>
      <c r="I89" s="3">
        <v>1</v>
      </c>
      <c r="J89" s="3">
        <v>8</v>
      </c>
      <c r="K89" s="3">
        <v>22</v>
      </c>
      <c r="L89" s="3">
        <f t="shared" si="5"/>
        <v>176</v>
      </c>
      <c r="M89" s="24">
        <f t="shared" si="4"/>
        <v>17.600000000000001</v>
      </c>
    </row>
    <row r="90" spans="1:13">
      <c r="A90">
        <v>88</v>
      </c>
      <c r="B90" s="60" t="s">
        <v>81</v>
      </c>
      <c r="C90" s="4" t="s">
        <v>172</v>
      </c>
      <c r="D90" s="6"/>
      <c r="E90" s="68" t="s">
        <v>134</v>
      </c>
      <c r="G90" s="4" t="s">
        <v>29</v>
      </c>
      <c r="H90" s="3">
        <v>45</v>
      </c>
      <c r="I90" s="3">
        <v>20</v>
      </c>
      <c r="J90" s="3">
        <v>4</v>
      </c>
      <c r="K90" s="3">
        <v>22</v>
      </c>
      <c r="L90" s="3">
        <f t="shared" si="5"/>
        <v>88</v>
      </c>
      <c r="M90" s="24">
        <f t="shared" si="4"/>
        <v>79.2</v>
      </c>
    </row>
    <row r="91" spans="1:13">
      <c r="A91">
        <v>89</v>
      </c>
      <c r="B91" s="60" t="s">
        <v>81</v>
      </c>
      <c r="C91" s="4" t="s">
        <v>172</v>
      </c>
      <c r="D91" s="6"/>
      <c r="E91" s="68" t="s">
        <v>182</v>
      </c>
      <c r="G91" s="27" t="s">
        <v>171</v>
      </c>
      <c r="H91" s="3">
        <v>100</v>
      </c>
      <c r="I91" s="3">
        <v>1</v>
      </c>
      <c r="J91" s="3">
        <v>1</v>
      </c>
      <c r="K91" s="3">
        <v>22</v>
      </c>
      <c r="L91" s="3">
        <f t="shared" si="5"/>
        <v>22</v>
      </c>
      <c r="M91" s="24">
        <f t="shared" si="4"/>
        <v>2.2000000000000002</v>
      </c>
    </row>
    <row r="92" spans="1:13">
      <c r="A92">
        <v>90</v>
      </c>
      <c r="B92" s="60" t="s">
        <v>81</v>
      </c>
      <c r="C92" s="4" t="s">
        <v>172</v>
      </c>
      <c r="D92" s="6"/>
      <c r="E92" s="68" t="s">
        <v>183</v>
      </c>
      <c r="G92" s="27" t="s">
        <v>171</v>
      </c>
      <c r="H92" s="3">
        <v>100</v>
      </c>
      <c r="I92" s="3">
        <v>3</v>
      </c>
      <c r="J92" s="3">
        <v>1</v>
      </c>
      <c r="K92" s="3">
        <v>22</v>
      </c>
      <c r="L92" s="3">
        <f t="shared" si="5"/>
        <v>22</v>
      </c>
      <c r="M92" s="24">
        <f t="shared" si="4"/>
        <v>6.6</v>
      </c>
    </row>
    <row r="93" spans="1:13">
      <c r="A93">
        <v>91</v>
      </c>
      <c r="B93" s="60" t="s">
        <v>81</v>
      </c>
      <c r="C93" s="4" t="s">
        <v>172</v>
      </c>
      <c r="D93" s="6"/>
      <c r="E93" s="68" t="s">
        <v>184</v>
      </c>
      <c r="G93" s="27" t="s">
        <v>171</v>
      </c>
      <c r="H93" s="3">
        <v>100</v>
      </c>
      <c r="I93" s="3">
        <v>10</v>
      </c>
      <c r="J93" s="3">
        <v>1</v>
      </c>
      <c r="K93" s="3">
        <v>22</v>
      </c>
      <c r="L93" s="3">
        <f t="shared" si="5"/>
        <v>22</v>
      </c>
      <c r="M93" s="24">
        <f t="shared" si="4"/>
        <v>22</v>
      </c>
    </row>
    <row r="94" spans="1:13">
      <c r="A94">
        <v>92</v>
      </c>
      <c r="B94" s="60" t="s">
        <v>81</v>
      </c>
      <c r="C94" s="4" t="s">
        <v>172</v>
      </c>
      <c r="D94" s="6"/>
      <c r="E94" s="68" t="s">
        <v>185</v>
      </c>
      <c r="G94" s="27" t="s">
        <v>171</v>
      </c>
      <c r="H94" s="3">
        <v>100</v>
      </c>
      <c r="I94" s="3">
        <v>1</v>
      </c>
      <c r="J94" s="3">
        <v>1</v>
      </c>
      <c r="K94" s="3">
        <v>22</v>
      </c>
      <c r="L94" s="3">
        <f t="shared" si="5"/>
        <v>22</v>
      </c>
      <c r="M94" s="24">
        <f t="shared" si="4"/>
        <v>2.2000000000000002</v>
      </c>
    </row>
    <row r="95" spans="1:13">
      <c r="A95">
        <v>93</v>
      </c>
      <c r="B95" s="60" t="s">
        <v>81</v>
      </c>
      <c r="C95" s="4" t="s">
        <v>172</v>
      </c>
      <c r="D95" s="6"/>
      <c r="E95" s="68" t="s">
        <v>186</v>
      </c>
      <c r="G95" s="27" t="s">
        <v>30</v>
      </c>
      <c r="H95" s="3">
        <v>48</v>
      </c>
      <c r="I95" s="3">
        <v>3</v>
      </c>
      <c r="J95" s="3">
        <v>7</v>
      </c>
      <c r="K95" s="3">
        <v>22</v>
      </c>
      <c r="L95" s="3">
        <f t="shared" si="5"/>
        <v>154</v>
      </c>
      <c r="M95" s="24">
        <f t="shared" si="4"/>
        <v>22.175999999999998</v>
      </c>
    </row>
    <row r="96" spans="1:13">
      <c r="A96">
        <v>94</v>
      </c>
      <c r="B96" s="60" t="s">
        <v>81</v>
      </c>
      <c r="C96" s="4" t="s">
        <v>172</v>
      </c>
      <c r="D96" s="6"/>
      <c r="E96" s="68" t="s">
        <v>187</v>
      </c>
      <c r="G96" s="27" t="s">
        <v>30</v>
      </c>
      <c r="H96" s="3">
        <v>69</v>
      </c>
      <c r="I96" s="3">
        <v>1</v>
      </c>
      <c r="J96" s="3">
        <v>7</v>
      </c>
      <c r="K96" s="3">
        <v>22</v>
      </c>
      <c r="L96" s="3">
        <f t="shared" si="5"/>
        <v>154</v>
      </c>
      <c r="M96" s="24">
        <f t="shared" si="4"/>
        <v>10.625999999999999</v>
      </c>
    </row>
    <row r="97" spans="1:13">
      <c r="A97">
        <v>95</v>
      </c>
      <c r="B97" s="60" t="s">
        <v>81</v>
      </c>
      <c r="C97" s="4" t="s">
        <v>190</v>
      </c>
      <c r="D97" s="6" t="s">
        <v>191</v>
      </c>
      <c r="E97" s="68" t="s">
        <v>187</v>
      </c>
      <c r="G97" s="27" t="s">
        <v>30</v>
      </c>
      <c r="H97" s="3">
        <v>69</v>
      </c>
      <c r="I97" s="3">
        <v>6</v>
      </c>
      <c r="J97" s="3">
        <v>8</v>
      </c>
      <c r="K97" s="3">
        <v>22</v>
      </c>
      <c r="L97" s="3">
        <f t="shared" si="5"/>
        <v>176</v>
      </c>
      <c r="M97" s="24">
        <f t="shared" si="4"/>
        <v>72.864000000000004</v>
      </c>
    </row>
    <row r="98" spans="1:13">
      <c r="A98">
        <v>96</v>
      </c>
      <c r="B98" s="60" t="s">
        <v>81</v>
      </c>
      <c r="C98" s="4" t="s">
        <v>190</v>
      </c>
      <c r="D98" s="6" t="s">
        <v>191</v>
      </c>
      <c r="E98" s="68" t="s">
        <v>192</v>
      </c>
      <c r="F98" s="3"/>
      <c r="G98" s="7" t="s">
        <v>12</v>
      </c>
      <c r="H98" s="3">
        <v>1000</v>
      </c>
      <c r="I98" s="3">
        <v>1</v>
      </c>
      <c r="J98" s="3">
        <v>8</v>
      </c>
      <c r="K98" s="3">
        <v>22</v>
      </c>
      <c r="L98" s="3">
        <f t="shared" ref="L98:L126" si="6">J98*K98</f>
        <v>176</v>
      </c>
      <c r="M98" s="24">
        <f t="shared" si="4"/>
        <v>176</v>
      </c>
    </row>
    <row r="99" spans="1:13">
      <c r="A99">
        <v>97</v>
      </c>
      <c r="B99" s="60" t="s">
        <v>81</v>
      </c>
      <c r="C99" s="4" t="s">
        <v>190</v>
      </c>
      <c r="D99" s="6" t="s">
        <v>191</v>
      </c>
      <c r="E99" s="68" t="s">
        <v>193</v>
      </c>
      <c r="F99" s="3"/>
      <c r="G99" s="4" t="s">
        <v>29</v>
      </c>
      <c r="H99" s="3">
        <v>240</v>
      </c>
      <c r="I99" s="3">
        <v>2</v>
      </c>
      <c r="J99" s="3">
        <v>3</v>
      </c>
      <c r="K99" s="3">
        <v>22</v>
      </c>
      <c r="L99" s="3">
        <f t="shared" si="6"/>
        <v>66</v>
      </c>
      <c r="M99" s="24">
        <f t="shared" si="4"/>
        <v>31.68</v>
      </c>
    </row>
    <row r="100" spans="1:13">
      <c r="A100">
        <v>98</v>
      </c>
      <c r="B100" s="60" t="s">
        <v>81</v>
      </c>
      <c r="C100" s="4" t="s">
        <v>190</v>
      </c>
      <c r="D100" s="6" t="s">
        <v>191</v>
      </c>
      <c r="E100" s="68" t="s">
        <v>31</v>
      </c>
      <c r="F100" s="3"/>
      <c r="G100" s="4" t="s">
        <v>29</v>
      </c>
      <c r="H100" s="3">
        <v>50</v>
      </c>
      <c r="I100" s="3">
        <v>1</v>
      </c>
      <c r="J100" s="3">
        <v>2</v>
      </c>
      <c r="K100" s="3">
        <v>22</v>
      </c>
      <c r="L100" s="3">
        <f t="shared" si="6"/>
        <v>44</v>
      </c>
      <c r="M100" s="24">
        <f t="shared" si="4"/>
        <v>2.2000000000000002</v>
      </c>
    </row>
    <row r="101" spans="1:13">
      <c r="A101">
        <v>99</v>
      </c>
      <c r="B101" s="60" t="s">
        <v>81</v>
      </c>
      <c r="C101" s="27" t="s">
        <v>194</v>
      </c>
      <c r="D101" s="5" t="s">
        <v>195</v>
      </c>
      <c r="E101" s="68" t="s">
        <v>196</v>
      </c>
      <c r="F101" s="3"/>
      <c r="G101" s="7" t="s">
        <v>12</v>
      </c>
      <c r="H101" s="3">
        <v>1000</v>
      </c>
      <c r="I101" s="3">
        <v>1</v>
      </c>
      <c r="J101" s="3">
        <v>7</v>
      </c>
      <c r="K101" s="3">
        <v>22</v>
      </c>
      <c r="L101" s="3">
        <f t="shared" si="6"/>
        <v>154</v>
      </c>
      <c r="M101" s="24">
        <f t="shared" si="4"/>
        <v>154</v>
      </c>
    </row>
    <row r="102" spans="1:13">
      <c r="A102">
        <v>100</v>
      </c>
      <c r="B102" s="60" t="s">
        <v>81</v>
      </c>
      <c r="C102" s="27" t="s">
        <v>194</v>
      </c>
      <c r="D102" s="5" t="s">
        <v>195</v>
      </c>
      <c r="E102" s="68" t="s">
        <v>134</v>
      </c>
      <c r="F102" s="3" t="s">
        <v>133</v>
      </c>
      <c r="G102" s="4" t="s">
        <v>29</v>
      </c>
      <c r="H102" s="3">
        <v>45</v>
      </c>
      <c r="I102" s="3">
        <v>2</v>
      </c>
      <c r="J102" s="3">
        <v>8</v>
      </c>
      <c r="K102" s="3">
        <v>22</v>
      </c>
      <c r="L102" s="3">
        <f t="shared" si="6"/>
        <v>176</v>
      </c>
      <c r="M102" s="24">
        <f t="shared" si="4"/>
        <v>15.84</v>
      </c>
    </row>
    <row r="103" spans="1:13">
      <c r="A103">
        <v>101</v>
      </c>
      <c r="B103" s="60" t="s">
        <v>81</v>
      </c>
      <c r="C103" s="27" t="s">
        <v>194</v>
      </c>
      <c r="D103" s="5" t="s">
        <v>195</v>
      </c>
      <c r="E103" s="68" t="s">
        <v>197</v>
      </c>
      <c r="F103" s="3"/>
      <c r="G103" s="27" t="s">
        <v>30</v>
      </c>
      <c r="H103" s="3">
        <v>40</v>
      </c>
      <c r="I103" s="3">
        <v>1</v>
      </c>
      <c r="J103" s="3">
        <v>8</v>
      </c>
      <c r="K103" s="3">
        <v>22</v>
      </c>
      <c r="L103" s="3">
        <f t="shared" si="6"/>
        <v>176</v>
      </c>
      <c r="M103" s="24">
        <f t="shared" si="4"/>
        <v>7.04</v>
      </c>
    </row>
    <row r="104" spans="1:13">
      <c r="A104">
        <v>102</v>
      </c>
      <c r="B104" s="60" t="s">
        <v>81</v>
      </c>
      <c r="C104" s="27" t="s">
        <v>194</v>
      </c>
      <c r="D104" s="5" t="s">
        <v>195</v>
      </c>
      <c r="E104" s="68" t="s">
        <v>198</v>
      </c>
      <c r="F104" s="3"/>
      <c r="G104" s="27" t="s">
        <v>30</v>
      </c>
      <c r="H104" s="3">
        <v>20</v>
      </c>
      <c r="I104" s="3">
        <v>1</v>
      </c>
      <c r="J104" s="3">
        <v>8</v>
      </c>
      <c r="K104" s="3">
        <v>22</v>
      </c>
      <c r="L104" s="3">
        <f t="shared" si="6"/>
        <v>176</v>
      </c>
      <c r="M104" s="24">
        <f t="shared" si="4"/>
        <v>3.52</v>
      </c>
    </row>
    <row r="105" spans="1:13">
      <c r="A105">
        <v>103</v>
      </c>
      <c r="B105" s="60" t="s">
        <v>81</v>
      </c>
      <c r="C105" s="27" t="s">
        <v>194</v>
      </c>
      <c r="D105" s="5" t="s">
        <v>195</v>
      </c>
      <c r="E105" s="68" t="s">
        <v>188</v>
      </c>
      <c r="F105" s="3"/>
      <c r="G105" s="4" t="s">
        <v>29</v>
      </c>
      <c r="H105" s="3">
        <v>240</v>
      </c>
      <c r="I105" s="3">
        <v>1</v>
      </c>
      <c r="J105" s="3">
        <v>8</v>
      </c>
      <c r="K105" s="3">
        <v>22</v>
      </c>
      <c r="L105" s="3">
        <f>J105*K105</f>
        <v>176</v>
      </c>
      <c r="M105" s="24">
        <f t="shared" si="4"/>
        <v>42.24</v>
      </c>
    </row>
    <row r="106" spans="1:13">
      <c r="A106">
        <v>104</v>
      </c>
      <c r="B106" s="60" t="s">
        <v>81</v>
      </c>
      <c r="C106" s="27" t="s">
        <v>200</v>
      </c>
      <c r="D106" s="5"/>
      <c r="E106" s="68" t="s">
        <v>199</v>
      </c>
      <c r="F106" s="3"/>
      <c r="G106" s="27" t="s">
        <v>30</v>
      </c>
      <c r="H106" s="3">
        <v>230</v>
      </c>
      <c r="I106" s="3">
        <v>1</v>
      </c>
      <c r="J106" s="3">
        <v>6</v>
      </c>
      <c r="K106" s="3">
        <v>30</v>
      </c>
      <c r="L106" s="3">
        <f t="shared" si="6"/>
        <v>180</v>
      </c>
      <c r="M106" s="24">
        <f t="shared" si="4"/>
        <v>41.4</v>
      </c>
    </row>
    <row r="107" spans="1:13">
      <c r="A107">
        <v>105</v>
      </c>
      <c r="B107" s="60" t="s">
        <v>81</v>
      </c>
      <c r="C107" s="27" t="s">
        <v>201</v>
      </c>
      <c r="D107" s="5"/>
      <c r="E107" s="68" t="s">
        <v>199</v>
      </c>
      <c r="F107" s="3"/>
      <c r="G107" s="27" t="s">
        <v>30</v>
      </c>
      <c r="H107" s="3">
        <v>130</v>
      </c>
      <c r="I107" s="3">
        <v>1</v>
      </c>
      <c r="J107" s="3">
        <v>3</v>
      </c>
      <c r="K107" s="3">
        <v>30</v>
      </c>
      <c r="L107" s="3">
        <f t="shared" si="6"/>
        <v>90</v>
      </c>
      <c r="M107" s="24">
        <f t="shared" si="4"/>
        <v>11.7</v>
      </c>
    </row>
    <row r="108" spans="1:13">
      <c r="A108">
        <v>106</v>
      </c>
      <c r="B108" s="60" t="s">
        <v>81</v>
      </c>
      <c r="C108" s="66" t="s">
        <v>221</v>
      </c>
      <c r="D108" s="5" t="s">
        <v>222</v>
      </c>
      <c r="E108" s="68" t="s">
        <v>202</v>
      </c>
      <c r="F108" s="3"/>
      <c r="G108" s="4" t="s">
        <v>29</v>
      </c>
      <c r="H108" s="3">
        <v>180</v>
      </c>
      <c r="I108" s="3">
        <v>1</v>
      </c>
      <c r="J108" s="3">
        <v>1</v>
      </c>
      <c r="K108" s="3">
        <v>22</v>
      </c>
      <c r="L108" s="3">
        <f t="shared" si="6"/>
        <v>22</v>
      </c>
      <c r="M108" s="24">
        <f t="shared" si="4"/>
        <v>3.96</v>
      </c>
    </row>
    <row r="109" spans="1:13">
      <c r="A109">
        <v>107</v>
      </c>
      <c r="B109" s="60" t="s">
        <v>81</v>
      </c>
      <c r="C109" s="66" t="s">
        <v>221</v>
      </c>
      <c r="D109" s="5" t="s">
        <v>222</v>
      </c>
      <c r="E109" s="68" t="s">
        <v>203</v>
      </c>
      <c r="F109" s="3"/>
      <c r="G109" s="27" t="s">
        <v>30</v>
      </c>
      <c r="H109" s="3">
        <v>39</v>
      </c>
      <c r="I109" s="3">
        <v>2</v>
      </c>
      <c r="J109" s="3">
        <v>10</v>
      </c>
      <c r="K109" s="3">
        <v>22</v>
      </c>
      <c r="L109" s="3">
        <f t="shared" si="6"/>
        <v>220</v>
      </c>
      <c r="M109" s="24">
        <f t="shared" si="4"/>
        <v>17.16</v>
      </c>
    </row>
    <row r="110" spans="1:13">
      <c r="A110">
        <v>108</v>
      </c>
      <c r="B110" s="60" t="s">
        <v>81</v>
      </c>
      <c r="C110" s="66" t="s">
        <v>221</v>
      </c>
      <c r="D110" s="5" t="s">
        <v>222</v>
      </c>
      <c r="E110" s="68" t="s">
        <v>204</v>
      </c>
      <c r="F110" s="3"/>
      <c r="G110" s="27" t="s">
        <v>171</v>
      </c>
      <c r="H110" s="3">
        <v>100</v>
      </c>
      <c r="I110" s="3">
        <v>1</v>
      </c>
      <c r="J110" s="3">
        <v>1</v>
      </c>
      <c r="K110" s="3">
        <v>22</v>
      </c>
      <c r="L110" s="3">
        <f t="shared" si="6"/>
        <v>22</v>
      </c>
      <c r="M110" s="24">
        <f t="shared" si="4"/>
        <v>2.2000000000000002</v>
      </c>
    </row>
    <row r="111" spans="1:13">
      <c r="A111">
        <v>109</v>
      </c>
      <c r="B111" s="60" t="s">
        <v>81</v>
      </c>
      <c r="C111" s="66" t="s">
        <v>221</v>
      </c>
      <c r="D111" s="5" t="s">
        <v>222</v>
      </c>
      <c r="E111" s="68" t="s">
        <v>205</v>
      </c>
      <c r="F111" s="25"/>
      <c r="G111" s="7" t="s">
        <v>12</v>
      </c>
      <c r="H111" s="3">
        <v>150</v>
      </c>
      <c r="I111" s="25">
        <v>1</v>
      </c>
      <c r="J111" s="3">
        <v>10</v>
      </c>
      <c r="K111" s="3">
        <v>22</v>
      </c>
      <c r="L111" s="3">
        <f t="shared" si="6"/>
        <v>220</v>
      </c>
      <c r="M111" s="24">
        <f t="shared" si="4"/>
        <v>33</v>
      </c>
    </row>
    <row r="112" spans="1:13">
      <c r="A112">
        <v>110</v>
      </c>
      <c r="B112" s="60" t="s">
        <v>81</v>
      </c>
      <c r="C112" s="66" t="s">
        <v>221</v>
      </c>
      <c r="D112" s="5" t="s">
        <v>222</v>
      </c>
      <c r="E112" s="68" t="s">
        <v>206</v>
      </c>
      <c r="F112" s="3"/>
      <c r="G112" s="27" t="s">
        <v>171</v>
      </c>
      <c r="H112" s="3">
        <v>100</v>
      </c>
      <c r="I112" s="3">
        <v>1</v>
      </c>
      <c r="J112" s="3">
        <v>2</v>
      </c>
      <c r="K112" s="3">
        <v>22</v>
      </c>
      <c r="L112" s="3">
        <f t="shared" si="6"/>
        <v>44</v>
      </c>
      <c r="M112" s="24">
        <f t="shared" si="4"/>
        <v>4.4000000000000004</v>
      </c>
    </row>
    <row r="113" spans="1:13">
      <c r="A113">
        <v>111</v>
      </c>
      <c r="B113" s="60" t="s">
        <v>81</v>
      </c>
      <c r="C113" s="66" t="s">
        <v>221</v>
      </c>
      <c r="D113" s="5" t="s">
        <v>222</v>
      </c>
      <c r="E113" s="68" t="s">
        <v>207</v>
      </c>
      <c r="F113" s="3"/>
      <c r="G113" s="4" t="s">
        <v>29</v>
      </c>
      <c r="H113" s="3">
        <v>300</v>
      </c>
      <c r="I113" s="3">
        <v>1</v>
      </c>
      <c r="J113" s="3">
        <v>5</v>
      </c>
      <c r="K113" s="3">
        <v>22</v>
      </c>
      <c r="L113" s="3">
        <f t="shared" si="6"/>
        <v>110</v>
      </c>
      <c r="M113" s="24">
        <f t="shared" si="4"/>
        <v>33</v>
      </c>
    </row>
    <row r="114" spans="1:13">
      <c r="A114">
        <v>112</v>
      </c>
      <c r="B114" s="60" t="s">
        <v>81</v>
      </c>
      <c r="C114" s="66" t="s">
        <v>221</v>
      </c>
      <c r="D114" s="5" t="s">
        <v>222</v>
      </c>
      <c r="E114" s="68" t="s">
        <v>208</v>
      </c>
      <c r="F114" s="3"/>
      <c r="G114" s="27" t="s">
        <v>171</v>
      </c>
      <c r="H114" s="3">
        <v>100</v>
      </c>
      <c r="I114" s="3">
        <v>1</v>
      </c>
      <c r="J114" s="3">
        <v>1</v>
      </c>
      <c r="K114" s="3">
        <v>22</v>
      </c>
      <c r="L114" s="3">
        <f t="shared" si="6"/>
        <v>22</v>
      </c>
      <c r="M114" s="24">
        <f t="shared" si="4"/>
        <v>2.2000000000000002</v>
      </c>
    </row>
    <row r="115" spans="1:13">
      <c r="A115">
        <v>113</v>
      </c>
      <c r="B115" s="60" t="s">
        <v>81</v>
      </c>
      <c r="C115" s="66" t="s">
        <v>221</v>
      </c>
      <c r="D115" s="5" t="s">
        <v>222</v>
      </c>
      <c r="E115" s="68" t="s">
        <v>209</v>
      </c>
      <c r="F115" s="3" t="s">
        <v>210</v>
      </c>
      <c r="G115" s="27" t="s">
        <v>171</v>
      </c>
      <c r="H115" s="3">
        <v>1200</v>
      </c>
      <c r="I115" s="3">
        <v>1</v>
      </c>
      <c r="J115" s="3">
        <v>1</v>
      </c>
      <c r="K115" s="3">
        <v>22</v>
      </c>
      <c r="L115" s="3">
        <f t="shared" si="6"/>
        <v>22</v>
      </c>
      <c r="M115" s="24">
        <f t="shared" si="4"/>
        <v>26.4</v>
      </c>
    </row>
    <row r="116" spans="1:13">
      <c r="A116">
        <v>114</v>
      </c>
      <c r="B116" s="60" t="s">
        <v>81</v>
      </c>
      <c r="C116" s="66" t="s">
        <v>221</v>
      </c>
      <c r="D116" s="5" t="s">
        <v>222</v>
      </c>
      <c r="E116" s="68" t="s">
        <v>211</v>
      </c>
      <c r="F116" s="3"/>
      <c r="G116" s="4" t="s">
        <v>29</v>
      </c>
      <c r="H116" s="3">
        <v>300</v>
      </c>
      <c r="I116" s="3">
        <v>1</v>
      </c>
      <c r="J116" s="3">
        <v>5</v>
      </c>
      <c r="K116" s="3">
        <v>22</v>
      </c>
      <c r="L116" s="3">
        <f t="shared" si="6"/>
        <v>110</v>
      </c>
      <c r="M116" s="24">
        <f t="shared" si="4"/>
        <v>33</v>
      </c>
    </row>
    <row r="117" spans="1:13">
      <c r="A117">
        <v>115</v>
      </c>
      <c r="B117" s="60" t="s">
        <v>81</v>
      </c>
      <c r="C117" s="66" t="s">
        <v>221</v>
      </c>
      <c r="D117" s="5" t="s">
        <v>222</v>
      </c>
      <c r="E117" s="68" t="s">
        <v>212</v>
      </c>
      <c r="F117" s="3"/>
      <c r="G117" s="27" t="s">
        <v>33</v>
      </c>
      <c r="H117" s="3">
        <v>120</v>
      </c>
      <c r="I117" s="3">
        <v>1</v>
      </c>
      <c r="J117" s="3">
        <v>4</v>
      </c>
      <c r="K117" s="3">
        <v>22</v>
      </c>
      <c r="L117" s="3">
        <f t="shared" si="6"/>
        <v>88</v>
      </c>
      <c r="M117" s="24">
        <f t="shared" si="4"/>
        <v>10.56</v>
      </c>
    </row>
    <row r="118" spans="1:13">
      <c r="A118">
        <v>116</v>
      </c>
      <c r="B118" s="60" t="s">
        <v>81</v>
      </c>
      <c r="C118" s="66" t="s">
        <v>221</v>
      </c>
      <c r="D118" s="5" t="s">
        <v>222</v>
      </c>
      <c r="E118" s="68" t="s">
        <v>213</v>
      </c>
      <c r="F118" s="3"/>
      <c r="G118" s="27" t="s">
        <v>33</v>
      </c>
      <c r="H118" s="3">
        <v>100</v>
      </c>
      <c r="I118" s="3">
        <v>1</v>
      </c>
      <c r="J118" s="3">
        <v>1</v>
      </c>
      <c r="K118" s="3">
        <v>22</v>
      </c>
      <c r="L118" s="3">
        <f t="shared" si="6"/>
        <v>22</v>
      </c>
      <c r="M118" s="24">
        <f t="shared" si="4"/>
        <v>2.2000000000000002</v>
      </c>
    </row>
    <row r="119" spans="1:13">
      <c r="A119">
        <v>117</v>
      </c>
      <c r="B119" s="60" t="s">
        <v>81</v>
      </c>
      <c r="C119" s="66" t="s">
        <v>221</v>
      </c>
      <c r="D119" s="5" t="s">
        <v>222</v>
      </c>
      <c r="E119" s="68" t="s">
        <v>214</v>
      </c>
      <c r="F119" s="3"/>
      <c r="G119" s="27" t="s">
        <v>171</v>
      </c>
      <c r="H119" s="3">
        <v>120</v>
      </c>
      <c r="I119" s="3">
        <v>1</v>
      </c>
      <c r="J119" s="3">
        <v>1</v>
      </c>
      <c r="K119" s="3">
        <v>22</v>
      </c>
      <c r="L119" s="3">
        <f t="shared" si="6"/>
        <v>22</v>
      </c>
      <c r="M119" s="24">
        <f t="shared" si="4"/>
        <v>2.64</v>
      </c>
    </row>
    <row r="120" spans="1:13">
      <c r="A120">
        <v>118</v>
      </c>
      <c r="B120" s="60" t="s">
        <v>81</v>
      </c>
      <c r="C120" s="66" t="s">
        <v>221</v>
      </c>
      <c r="D120" s="5" t="s">
        <v>222</v>
      </c>
      <c r="E120" s="68" t="s">
        <v>215</v>
      </c>
      <c r="F120" s="3"/>
      <c r="G120" s="27" t="s">
        <v>33</v>
      </c>
      <c r="H120" s="3">
        <v>25</v>
      </c>
      <c r="I120" s="3">
        <v>1</v>
      </c>
      <c r="J120" s="3">
        <v>1</v>
      </c>
      <c r="K120" s="3">
        <v>22</v>
      </c>
      <c r="L120" s="3">
        <f t="shared" si="6"/>
        <v>22</v>
      </c>
      <c r="M120" s="24">
        <f t="shared" si="4"/>
        <v>0.55000000000000004</v>
      </c>
    </row>
    <row r="121" spans="1:13">
      <c r="A121">
        <v>119</v>
      </c>
      <c r="B121" s="60" t="s">
        <v>81</v>
      </c>
      <c r="C121" s="66" t="s">
        <v>221</v>
      </c>
      <c r="D121" s="5" t="s">
        <v>222</v>
      </c>
      <c r="E121" s="68" t="s">
        <v>216</v>
      </c>
      <c r="F121" s="3"/>
      <c r="G121" s="66" t="s">
        <v>354</v>
      </c>
      <c r="H121" s="3">
        <v>250</v>
      </c>
      <c r="I121" s="3">
        <v>1</v>
      </c>
      <c r="J121" s="3">
        <v>6</v>
      </c>
      <c r="K121" s="3">
        <v>22</v>
      </c>
      <c r="L121" s="3">
        <f t="shared" si="6"/>
        <v>132</v>
      </c>
      <c r="M121" s="24">
        <f t="shared" si="4"/>
        <v>33</v>
      </c>
    </row>
    <row r="122" spans="1:13">
      <c r="A122">
        <v>120</v>
      </c>
      <c r="B122" s="60" t="s">
        <v>81</v>
      </c>
      <c r="C122" s="66" t="s">
        <v>221</v>
      </c>
      <c r="D122" s="5" t="s">
        <v>222</v>
      </c>
      <c r="E122" s="68" t="s">
        <v>217</v>
      </c>
      <c r="F122" s="3"/>
      <c r="G122" s="7" t="s">
        <v>12</v>
      </c>
      <c r="H122" s="65">
        <v>5000</v>
      </c>
      <c r="I122" s="3">
        <v>1</v>
      </c>
      <c r="J122" s="3">
        <v>10</v>
      </c>
      <c r="K122" s="3">
        <v>22</v>
      </c>
      <c r="L122" s="3">
        <f t="shared" si="6"/>
        <v>220</v>
      </c>
      <c r="M122" s="24">
        <f t="shared" si="4"/>
        <v>1100</v>
      </c>
    </row>
    <row r="123" spans="1:13">
      <c r="A123">
        <v>121</v>
      </c>
      <c r="B123" s="60" t="s">
        <v>81</v>
      </c>
      <c r="C123" s="66" t="s">
        <v>221</v>
      </c>
      <c r="D123" s="5" t="s">
        <v>222</v>
      </c>
      <c r="E123" s="68" t="s">
        <v>218</v>
      </c>
      <c r="F123" s="3"/>
      <c r="G123" s="27" t="s">
        <v>33</v>
      </c>
      <c r="H123" s="65">
        <v>100</v>
      </c>
      <c r="I123" s="3">
        <v>1</v>
      </c>
      <c r="J123" s="3">
        <v>1</v>
      </c>
      <c r="K123" s="3">
        <v>22</v>
      </c>
      <c r="L123" s="3">
        <f t="shared" si="6"/>
        <v>22</v>
      </c>
      <c r="M123" s="24">
        <f t="shared" si="4"/>
        <v>2.2000000000000002</v>
      </c>
    </row>
    <row r="124" spans="1:13">
      <c r="A124">
        <v>122</v>
      </c>
      <c r="B124" s="60" t="s">
        <v>81</v>
      </c>
      <c r="C124" s="66" t="s">
        <v>221</v>
      </c>
      <c r="D124" s="5" t="s">
        <v>222</v>
      </c>
      <c r="E124" s="68" t="s">
        <v>219</v>
      </c>
      <c r="F124" s="3"/>
      <c r="G124" s="4" t="s">
        <v>29</v>
      </c>
      <c r="H124" s="65">
        <v>300</v>
      </c>
      <c r="I124" s="3">
        <v>1</v>
      </c>
      <c r="J124" s="3">
        <v>5</v>
      </c>
      <c r="K124" s="3">
        <v>22</v>
      </c>
      <c r="L124" s="3">
        <f t="shared" si="6"/>
        <v>110</v>
      </c>
      <c r="M124" s="24">
        <f t="shared" si="4"/>
        <v>33</v>
      </c>
    </row>
    <row r="125" spans="1:13">
      <c r="A125">
        <v>123</v>
      </c>
      <c r="B125" s="60" t="s">
        <v>81</v>
      </c>
      <c r="C125" s="66" t="s">
        <v>221</v>
      </c>
      <c r="D125" s="5" t="s">
        <v>222</v>
      </c>
      <c r="E125" s="68" t="s">
        <v>220</v>
      </c>
      <c r="F125" s="3"/>
      <c r="G125" s="27" t="s">
        <v>171</v>
      </c>
      <c r="H125" s="65">
        <v>1200</v>
      </c>
      <c r="I125" s="3">
        <v>1</v>
      </c>
      <c r="J125" s="3">
        <v>1</v>
      </c>
      <c r="K125" s="3">
        <v>22</v>
      </c>
      <c r="L125" s="3">
        <f t="shared" si="6"/>
        <v>22</v>
      </c>
      <c r="M125" s="24">
        <f t="shared" si="4"/>
        <v>26.4</v>
      </c>
    </row>
    <row r="126" spans="1:13">
      <c r="A126">
        <v>124</v>
      </c>
      <c r="B126" s="60" t="s">
        <v>81</v>
      </c>
      <c r="C126" s="4" t="s">
        <v>227</v>
      </c>
      <c r="E126" s="68" t="s">
        <v>223</v>
      </c>
      <c r="G126" s="27" t="s">
        <v>171</v>
      </c>
      <c r="H126" s="65">
        <v>120</v>
      </c>
      <c r="I126" s="3">
        <v>1</v>
      </c>
      <c r="J126" s="3">
        <v>1</v>
      </c>
      <c r="K126" s="3">
        <v>22</v>
      </c>
      <c r="L126" s="3">
        <f t="shared" si="6"/>
        <v>22</v>
      </c>
      <c r="M126" s="24">
        <f t="shared" si="4"/>
        <v>2.64</v>
      </c>
    </row>
    <row r="127" spans="1:13">
      <c r="A127">
        <v>125</v>
      </c>
      <c r="B127" s="60" t="s">
        <v>81</v>
      </c>
      <c r="C127" s="4" t="s">
        <v>227</v>
      </c>
      <c r="E127" s="68" t="s">
        <v>224</v>
      </c>
      <c r="G127" s="27" t="s">
        <v>171</v>
      </c>
      <c r="H127" s="65">
        <v>1200</v>
      </c>
      <c r="I127" s="3">
        <v>1</v>
      </c>
      <c r="J127" s="3">
        <v>1</v>
      </c>
      <c r="K127" s="3">
        <v>22</v>
      </c>
      <c r="L127" s="3">
        <f t="shared" ref="L127:L158" si="7">J127*K127</f>
        <v>22</v>
      </c>
      <c r="M127" s="24">
        <f t="shared" si="4"/>
        <v>26.4</v>
      </c>
    </row>
    <row r="128" spans="1:13">
      <c r="A128">
        <v>126</v>
      </c>
      <c r="B128" s="60" t="s">
        <v>81</v>
      </c>
      <c r="C128" s="4" t="s">
        <v>227</v>
      </c>
      <c r="E128" s="68" t="s">
        <v>225</v>
      </c>
      <c r="G128" s="4" t="s">
        <v>29</v>
      </c>
      <c r="H128" s="65">
        <v>300</v>
      </c>
      <c r="I128" s="3">
        <v>1</v>
      </c>
      <c r="J128" s="3">
        <v>6</v>
      </c>
      <c r="K128" s="3">
        <v>22</v>
      </c>
      <c r="L128" s="3">
        <f t="shared" si="7"/>
        <v>132</v>
      </c>
      <c r="M128" s="24">
        <f t="shared" si="4"/>
        <v>39.6</v>
      </c>
    </row>
    <row r="129" spans="1:13">
      <c r="A129">
        <v>127</v>
      </c>
      <c r="B129" s="60" t="s">
        <v>81</v>
      </c>
      <c r="C129" s="4" t="s">
        <v>227</v>
      </c>
      <c r="E129" s="68" t="s">
        <v>226</v>
      </c>
      <c r="G129" s="7" t="s">
        <v>12</v>
      </c>
      <c r="H129" s="65">
        <v>5000</v>
      </c>
      <c r="I129" s="3">
        <v>1</v>
      </c>
      <c r="J129" s="3">
        <v>12</v>
      </c>
      <c r="K129" s="3">
        <v>22</v>
      </c>
      <c r="L129" s="3">
        <f t="shared" si="7"/>
        <v>264</v>
      </c>
      <c r="M129" s="24">
        <f t="shared" si="4"/>
        <v>1320</v>
      </c>
    </row>
    <row r="130" spans="1:13">
      <c r="A130">
        <v>128</v>
      </c>
      <c r="B130" s="60" t="s">
        <v>81</v>
      </c>
      <c r="C130" s="4" t="s">
        <v>228</v>
      </c>
      <c r="E130" s="68" t="s">
        <v>229</v>
      </c>
      <c r="G130" s="27" t="s">
        <v>171</v>
      </c>
      <c r="H130" s="65">
        <v>120</v>
      </c>
      <c r="I130" s="3">
        <v>1</v>
      </c>
      <c r="J130" s="3">
        <v>1</v>
      </c>
      <c r="K130" s="3">
        <v>22</v>
      </c>
      <c r="L130" s="3">
        <f t="shared" si="7"/>
        <v>22</v>
      </c>
      <c r="M130" s="24">
        <f t="shared" ref="M130:M193" si="8">(L130*H130*I130)/1000</f>
        <v>2.64</v>
      </c>
    </row>
    <row r="131" spans="1:13">
      <c r="A131">
        <v>129</v>
      </c>
      <c r="B131" s="60" t="s">
        <v>81</v>
      </c>
      <c r="C131" s="4" t="s">
        <v>228</v>
      </c>
      <c r="E131" s="68" t="s">
        <v>230</v>
      </c>
      <c r="G131" s="4" t="s">
        <v>29</v>
      </c>
      <c r="H131" s="65">
        <v>320</v>
      </c>
      <c r="I131" s="3">
        <v>1</v>
      </c>
      <c r="J131" s="3">
        <v>6</v>
      </c>
      <c r="K131" s="3">
        <v>22</v>
      </c>
      <c r="L131" s="3">
        <f t="shared" si="7"/>
        <v>132</v>
      </c>
      <c r="M131" s="24">
        <f t="shared" si="8"/>
        <v>42.24</v>
      </c>
    </row>
    <row r="132" spans="1:13">
      <c r="A132">
        <v>130</v>
      </c>
      <c r="B132" s="60" t="s">
        <v>81</v>
      </c>
      <c r="C132" s="4" t="s">
        <v>228</v>
      </c>
      <c r="D132" s="6"/>
      <c r="E132" s="68" t="s">
        <v>231</v>
      </c>
      <c r="G132" s="4" t="s">
        <v>29</v>
      </c>
      <c r="H132" s="65">
        <v>30</v>
      </c>
      <c r="I132" s="3">
        <v>1</v>
      </c>
      <c r="J132" s="3">
        <v>7</v>
      </c>
      <c r="K132" s="3">
        <v>22</v>
      </c>
      <c r="L132" s="3">
        <f t="shared" si="7"/>
        <v>154</v>
      </c>
      <c r="M132" s="24">
        <f t="shared" si="8"/>
        <v>4.62</v>
      </c>
    </row>
    <row r="133" spans="1:13">
      <c r="A133">
        <v>131</v>
      </c>
      <c r="B133" s="60" t="s">
        <v>81</v>
      </c>
      <c r="C133" s="5" t="s">
        <v>239</v>
      </c>
      <c r="D133" s="6"/>
      <c r="E133" s="68" t="s">
        <v>232</v>
      </c>
      <c r="G133" s="27" t="s">
        <v>171</v>
      </c>
      <c r="H133" s="65">
        <v>1200</v>
      </c>
      <c r="I133" s="3">
        <v>1</v>
      </c>
      <c r="J133" s="3">
        <v>1</v>
      </c>
      <c r="K133" s="3">
        <v>22</v>
      </c>
      <c r="L133" s="3">
        <f t="shared" ref="L133:L139" si="9">J133*K133</f>
        <v>22</v>
      </c>
      <c r="M133" s="24">
        <f t="shared" si="8"/>
        <v>26.4</v>
      </c>
    </row>
    <row r="134" spans="1:13">
      <c r="A134">
        <v>132</v>
      </c>
      <c r="B134" s="60" t="s">
        <v>81</v>
      </c>
      <c r="C134" s="5" t="s">
        <v>239</v>
      </c>
      <c r="D134" s="6"/>
      <c r="E134" s="68" t="s">
        <v>233</v>
      </c>
      <c r="G134" s="4" t="s">
        <v>29</v>
      </c>
      <c r="H134" s="65">
        <v>300</v>
      </c>
      <c r="I134" s="3">
        <v>1</v>
      </c>
      <c r="J134" s="3">
        <v>6</v>
      </c>
      <c r="K134" s="3">
        <v>22</v>
      </c>
      <c r="L134" s="3">
        <f t="shared" si="9"/>
        <v>132</v>
      </c>
      <c r="M134" s="24">
        <f t="shared" si="8"/>
        <v>39.6</v>
      </c>
    </row>
    <row r="135" spans="1:13">
      <c r="A135">
        <v>133</v>
      </c>
      <c r="B135" s="60" t="s">
        <v>81</v>
      </c>
      <c r="C135" s="5" t="s">
        <v>239</v>
      </c>
      <c r="D135" s="6"/>
      <c r="E135" s="68" t="s">
        <v>234</v>
      </c>
      <c r="G135" s="7" t="s">
        <v>12</v>
      </c>
      <c r="H135" s="65">
        <v>2600</v>
      </c>
      <c r="I135" s="3">
        <v>1</v>
      </c>
      <c r="J135" s="3">
        <v>12</v>
      </c>
      <c r="K135" s="3">
        <v>22</v>
      </c>
      <c r="L135" s="3">
        <f t="shared" si="9"/>
        <v>264</v>
      </c>
      <c r="M135" s="24">
        <f t="shared" si="8"/>
        <v>686.4</v>
      </c>
    </row>
    <row r="136" spans="1:13">
      <c r="A136">
        <v>134</v>
      </c>
      <c r="B136" s="60" t="s">
        <v>81</v>
      </c>
      <c r="C136" s="5" t="s">
        <v>239</v>
      </c>
      <c r="E136" s="68" t="s">
        <v>235</v>
      </c>
      <c r="G136" s="27" t="s">
        <v>33</v>
      </c>
      <c r="H136" s="65">
        <v>100</v>
      </c>
      <c r="I136" s="3">
        <v>1</v>
      </c>
      <c r="J136" s="3">
        <v>1</v>
      </c>
      <c r="K136" s="3">
        <v>22</v>
      </c>
      <c r="L136" s="3">
        <f t="shared" si="9"/>
        <v>22</v>
      </c>
      <c r="M136" s="24">
        <f t="shared" si="8"/>
        <v>2.2000000000000002</v>
      </c>
    </row>
    <row r="137" spans="1:13">
      <c r="A137">
        <v>135</v>
      </c>
      <c r="B137" s="60" t="s">
        <v>81</v>
      </c>
      <c r="C137" s="5" t="s">
        <v>239</v>
      </c>
      <c r="E137" s="68" t="s">
        <v>236</v>
      </c>
      <c r="G137" s="4" t="s">
        <v>29</v>
      </c>
      <c r="H137" s="65">
        <v>300</v>
      </c>
      <c r="I137" s="3">
        <v>1</v>
      </c>
      <c r="J137" s="3">
        <v>6</v>
      </c>
      <c r="K137" s="3">
        <v>22</v>
      </c>
      <c r="L137" s="3">
        <f t="shared" si="9"/>
        <v>132</v>
      </c>
      <c r="M137" s="24">
        <f t="shared" si="8"/>
        <v>39.6</v>
      </c>
    </row>
    <row r="138" spans="1:13">
      <c r="A138">
        <v>136</v>
      </c>
      <c r="B138" s="60" t="s">
        <v>81</v>
      </c>
      <c r="C138" s="5" t="s">
        <v>239</v>
      </c>
      <c r="E138" s="68" t="s">
        <v>237</v>
      </c>
      <c r="G138" s="27" t="s">
        <v>33</v>
      </c>
      <c r="H138" s="67">
        <v>100</v>
      </c>
      <c r="I138" s="3">
        <v>1</v>
      </c>
      <c r="J138" s="3">
        <v>1</v>
      </c>
      <c r="K138" s="3">
        <v>22</v>
      </c>
      <c r="L138" s="3">
        <f t="shared" si="9"/>
        <v>22</v>
      </c>
      <c r="M138" s="24">
        <f t="shared" si="8"/>
        <v>2.2000000000000002</v>
      </c>
    </row>
    <row r="139" spans="1:13">
      <c r="A139">
        <v>137</v>
      </c>
      <c r="B139" s="60" t="s">
        <v>81</v>
      </c>
      <c r="C139" s="5" t="s">
        <v>239</v>
      </c>
      <c r="E139" s="68" t="s">
        <v>238</v>
      </c>
      <c r="G139" s="4" t="s">
        <v>29</v>
      </c>
      <c r="H139" s="65">
        <v>280</v>
      </c>
      <c r="I139" s="3">
        <v>1</v>
      </c>
      <c r="J139" s="3">
        <v>6</v>
      </c>
      <c r="K139" s="3">
        <v>22</v>
      </c>
      <c r="L139" s="3">
        <f t="shared" si="9"/>
        <v>132</v>
      </c>
      <c r="M139" s="24">
        <f t="shared" si="8"/>
        <v>36.96</v>
      </c>
    </row>
    <row r="140" spans="1:13">
      <c r="A140">
        <v>138</v>
      </c>
      <c r="B140" s="60" t="s">
        <v>81</v>
      </c>
      <c r="C140" s="6" t="s">
        <v>239</v>
      </c>
      <c r="E140" s="68" t="s">
        <v>240</v>
      </c>
      <c r="F140" t="s">
        <v>241</v>
      </c>
      <c r="G140" s="66" t="s">
        <v>354</v>
      </c>
      <c r="H140" s="65">
        <v>110</v>
      </c>
      <c r="I140" s="3">
        <v>1</v>
      </c>
      <c r="J140" s="3">
        <v>24</v>
      </c>
      <c r="K140" s="3">
        <v>30</v>
      </c>
      <c r="L140" s="3">
        <f t="shared" si="7"/>
        <v>720</v>
      </c>
      <c r="M140" s="24">
        <f t="shared" si="8"/>
        <v>79.2</v>
      </c>
    </row>
    <row r="141" spans="1:13">
      <c r="A141">
        <v>139</v>
      </c>
      <c r="B141" s="60" t="s">
        <v>81</v>
      </c>
      <c r="C141" s="6" t="s">
        <v>239</v>
      </c>
      <c r="E141" s="68" t="s">
        <v>90</v>
      </c>
      <c r="G141" s="27" t="s">
        <v>30</v>
      </c>
      <c r="H141" s="65">
        <v>25</v>
      </c>
      <c r="I141" s="3">
        <v>4</v>
      </c>
      <c r="J141" s="3">
        <v>4</v>
      </c>
      <c r="K141" s="3">
        <v>22</v>
      </c>
      <c r="L141" s="3">
        <f t="shared" si="7"/>
        <v>88</v>
      </c>
      <c r="M141" s="24">
        <f t="shared" si="8"/>
        <v>8.8000000000000007</v>
      </c>
    </row>
    <row r="142" spans="1:13">
      <c r="A142">
        <v>140</v>
      </c>
      <c r="B142" s="60" t="s">
        <v>81</v>
      </c>
      <c r="C142" s="6" t="s">
        <v>248</v>
      </c>
      <c r="E142" s="68" t="s">
        <v>242</v>
      </c>
      <c r="G142" s="27" t="s">
        <v>171</v>
      </c>
      <c r="H142" s="67">
        <v>120</v>
      </c>
      <c r="I142" s="3">
        <v>1</v>
      </c>
      <c r="J142" s="3">
        <v>1</v>
      </c>
      <c r="K142" s="3">
        <v>22</v>
      </c>
      <c r="L142" s="3">
        <f t="shared" ref="L142:L147" si="10">J142*K142</f>
        <v>22</v>
      </c>
      <c r="M142" s="24">
        <f>(L142*H142*I142)/1000</f>
        <v>2.64</v>
      </c>
    </row>
    <row r="143" spans="1:13">
      <c r="A143">
        <v>141</v>
      </c>
      <c r="B143" s="60" t="s">
        <v>81</v>
      </c>
      <c r="C143" s="6" t="s">
        <v>248</v>
      </c>
      <c r="E143" s="68" t="s">
        <v>247</v>
      </c>
      <c r="F143" t="s">
        <v>107</v>
      </c>
      <c r="G143" s="7" t="s">
        <v>12</v>
      </c>
      <c r="H143" s="65">
        <v>1000</v>
      </c>
      <c r="I143" s="3">
        <v>1</v>
      </c>
      <c r="J143" s="3">
        <v>12</v>
      </c>
      <c r="K143" s="3">
        <v>22</v>
      </c>
      <c r="L143" s="3">
        <f t="shared" si="10"/>
        <v>264</v>
      </c>
      <c r="M143" s="24">
        <f t="shared" si="8"/>
        <v>264</v>
      </c>
    </row>
    <row r="144" spans="1:13">
      <c r="A144">
        <v>142</v>
      </c>
      <c r="B144" s="60" t="s">
        <v>81</v>
      </c>
      <c r="C144" s="6" t="s">
        <v>248</v>
      </c>
      <c r="E144" s="68" t="s">
        <v>243</v>
      </c>
      <c r="G144" s="4" t="s">
        <v>29</v>
      </c>
      <c r="H144" s="65">
        <v>300</v>
      </c>
      <c r="I144" s="3">
        <v>1</v>
      </c>
      <c r="J144" s="3">
        <v>6</v>
      </c>
      <c r="K144" s="3">
        <v>22</v>
      </c>
      <c r="L144" s="3">
        <f t="shared" si="10"/>
        <v>132</v>
      </c>
      <c r="M144" s="24">
        <f t="shared" si="8"/>
        <v>39.6</v>
      </c>
    </row>
    <row r="145" spans="1:13">
      <c r="A145">
        <v>143</v>
      </c>
      <c r="B145" s="60" t="s">
        <v>81</v>
      </c>
      <c r="C145" s="6" t="s">
        <v>248</v>
      </c>
      <c r="E145" s="68" t="s">
        <v>244</v>
      </c>
      <c r="G145" s="4" t="s">
        <v>29</v>
      </c>
      <c r="H145" s="65">
        <v>200</v>
      </c>
      <c r="I145" s="3">
        <v>1</v>
      </c>
      <c r="J145" s="3">
        <v>8</v>
      </c>
      <c r="K145" s="3">
        <v>22</v>
      </c>
      <c r="L145" s="3">
        <f t="shared" si="10"/>
        <v>176</v>
      </c>
      <c r="M145" s="24">
        <f t="shared" si="8"/>
        <v>35.200000000000003</v>
      </c>
    </row>
    <row r="146" spans="1:13">
      <c r="A146">
        <v>144</v>
      </c>
      <c r="B146" s="60" t="s">
        <v>81</v>
      </c>
      <c r="C146" s="6" t="s">
        <v>248</v>
      </c>
      <c r="E146" s="68" t="s">
        <v>245</v>
      </c>
      <c r="G146" s="4" t="s">
        <v>29</v>
      </c>
      <c r="H146" s="65">
        <v>100</v>
      </c>
      <c r="I146" s="3">
        <v>1</v>
      </c>
      <c r="J146" s="3">
        <v>8</v>
      </c>
      <c r="K146" s="3">
        <v>22</v>
      </c>
      <c r="L146" s="3">
        <f t="shared" si="10"/>
        <v>176</v>
      </c>
      <c r="M146" s="24">
        <f t="shared" si="8"/>
        <v>17.600000000000001</v>
      </c>
    </row>
    <row r="147" spans="1:13">
      <c r="A147">
        <v>145</v>
      </c>
      <c r="B147" s="60" t="s">
        <v>81</v>
      </c>
      <c r="C147" s="6" t="s">
        <v>248</v>
      </c>
      <c r="E147" s="68" t="s">
        <v>246</v>
      </c>
      <c r="G147" s="4" t="s">
        <v>29</v>
      </c>
      <c r="H147" s="67">
        <v>300</v>
      </c>
      <c r="I147" s="3">
        <v>1</v>
      </c>
      <c r="J147" s="3">
        <v>7</v>
      </c>
      <c r="K147" s="3">
        <v>22</v>
      </c>
      <c r="L147" s="3">
        <f t="shared" si="10"/>
        <v>154</v>
      </c>
      <c r="M147" s="24">
        <f t="shared" si="8"/>
        <v>46.2</v>
      </c>
    </row>
    <row r="148" spans="1:13">
      <c r="A148">
        <v>146</v>
      </c>
      <c r="B148" s="60" t="s">
        <v>81</v>
      </c>
      <c r="C148" s="6" t="s">
        <v>249</v>
      </c>
      <c r="E148" s="68" t="s">
        <v>250</v>
      </c>
      <c r="G148" s="27" t="s">
        <v>171</v>
      </c>
      <c r="H148" s="65">
        <v>120</v>
      </c>
      <c r="I148" s="3">
        <v>1</v>
      </c>
      <c r="J148" s="3">
        <v>1</v>
      </c>
      <c r="K148" s="3">
        <v>22</v>
      </c>
      <c r="L148" s="3">
        <f t="shared" si="7"/>
        <v>22</v>
      </c>
      <c r="M148" s="24">
        <f t="shared" si="8"/>
        <v>2.64</v>
      </c>
    </row>
    <row r="149" spans="1:13">
      <c r="A149">
        <v>147</v>
      </c>
      <c r="B149" s="60" t="s">
        <v>81</v>
      </c>
      <c r="C149" s="6" t="s">
        <v>249</v>
      </c>
      <c r="E149" s="68" t="s">
        <v>251</v>
      </c>
      <c r="G149" s="27" t="s">
        <v>33</v>
      </c>
      <c r="H149" s="65">
        <v>100</v>
      </c>
      <c r="I149" s="3">
        <v>1</v>
      </c>
      <c r="J149" s="3">
        <v>1</v>
      </c>
      <c r="K149" s="3">
        <v>22</v>
      </c>
      <c r="L149" s="3">
        <f t="shared" si="7"/>
        <v>22</v>
      </c>
      <c r="M149" s="24">
        <f t="shared" si="8"/>
        <v>2.2000000000000002</v>
      </c>
    </row>
    <row r="150" spans="1:13">
      <c r="A150">
        <v>148</v>
      </c>
      <c r="B150" s="60" t="s">
        <v>81</v>
      </c>
      <c r="C150" s="6" t="s">
        <v>249</v>
      </c>
      <c r="E150" s="68" t="s">
        <v>252</v>
      </c>
      <c r="G150" s="27" t="s">
        <v>30</v>
      </c>
      <c r="H150" s="65">
        <v>39</v>
      </c>
      <c r="I150" s="3">
        <v>2</v>
      </c>
      <c r="J150" s="3">
        <v>8</v>
      </c>
      <c r="K150" s="3">
        <v>22</v>
      </c>
      <c r="L150" s="3">
        <f t="shared" si="7"/>
        <v>176</v>
      </c>
      <c r="M150" s="24">
        <f t="shared" si="8"/>
        <v>13.728</v>
      </c>
    </row>
    <row r="151" spans="1:13">
      <c r="A151">
        <v>149</v>
      </c>
      <c r="B151" s="60" t="s">
        <v>81</v>
      </c>
      <c r="C151" s="6" t="s">
        <v>249</v>
      </c>
      <c r="E151" s="68" t="s">
        <v>253</v>
      </c>
      <c r="G151" s="4" t="s">
        <v>29</v>
      </c>
      <c r="H151" s="65">
        <v>300</v>
      </c>
      <c r="I151" s="3">
        <v>1</v>
      </c>
      <c r="J151" s="3">
        <v>6</v>
      </c>
      <c r="K151" s="3">
        <v>22</v>
      </c>
      <c r="L151" s="3">
        <f t="shared" si="7"/>
        <v>132</v>
      </c>
      <c r="M151" s="24">
        <f t="shared" si="8"/>
        <v>39.6</v>
      </c>
    </row>
    <row r="152" spans="1:13">
      <c r="A152">
        <v>150</v>
      </c>
      <c r="B152" s="60" t="s">
        <v>81</v>
      </c>
      <c r="C152" s="6" t="s">
        <v>254</v>
      </c>
      <c r="E152" s="68" t="s">
        <v>255</v>
      </c>
      <c r="G152" s="4" t="s">
        <v>29</v>
      </c>
      <c r="H152" s="65">
        <v>300</v>
      </c>
      <c r="I152" s="3">
        <v>1</v>
      </c>
      <c r="J152" s="3">
        <v>6</v>
      </c>
      <c r="K152" s="3">
        <v>22</v>
      </c>
      <c r="L152" s="3">
        <f t="shared" si="7"/>
        <v>132</v>
      </c>
      <c r="M152" s="24">
        <f t="shared" si="8"/>
        <v>39.6</v>
      </c>
    </row>
    <row r="153" spans="1:13">
      <c r="A153">
        <v>151</v>
      </c>
      <c r="B153" s="60" t="s">
        <v>81</v>
      </c>
      <c r="C153" s="6" t="s">
        <v>254</v>
      </c>
      <c r="E153" s="68" t="s">
        <v>256</v>
      </c>
      <c r="G153" s="4" t="s">
        <v>29</v>
      </c>
      <c r="H153" s="3">
        <v>300</v>
      </c>
      <c r="I153" s="3">
        <v>1</v>
      </c>
      <c r="J153" s="3">
        <v>7</v>
      </c>
      <c r="K153" s="3">
        <v>22</v>
      </c>
      <c r="L153" s="3">
        <f t="shared" si="7"/>
        <v>154</v>
      </c>
      <c r="M153" s="24">
        <f t="shared" si="8"/>
        <v>46.2</v>
      </c>
    </row>
    <row r="154" spans="1:13">
      <c r="A154">
        <v>152</v>
      </c>
      <c r="B154" s="60" t="s">
        <v>81</v>
      </c>
      <c r="C154" s="6" t="s">
        <v>257</v>
      </c>
      <c r="E154" s="68" t="s">
        <v>258</v>
      </c>
      <c r="G154" s="4" t="s">
        <v>29</v>
      </c>
      <c r="H154" s="3">
        <v>200</v>
      </c>
      <c r="I154" s="3">
        <v>1</v>
      </c>
      <c r="J154" s="3">
        <v>8</v>
      </c>
      <c r="K154" s="3">
        <v>22</v>
      </c>
      <c r="L154" s="3">
        <f t="shared" si="7"/>
        <v>176</v>
      </c>
      <c r="M154" s="24">
        <f t="shared" si="8"/>
        <v>35.200000000000003</v>
      </c>
    </row>
    <row r="155" spans="1:13">
      <c r="A155">
        <v>153</v>
      </c>
      <c r="B155" s="60" t="s">
        <v>81</v>
      </c>
      <c r="C155" s="6" t="s">
        <v>257</v>
      </c>
      <c r="E155" s="68" t="s">
        <v>259</v>
      </c>
      <c r="G155" s="27" t="s">
        <v>171</v>
      </c>
      <c r="H155" s="3">
        <v>1200</v>
      </c>
      <c r="I155" s="3">
        <v>1</v>
      </c>
      <c r="J155" s="3">
        <v>1</v>
      </c>
      <c r="K155" s="3">
        <v>22</v>
      </c>
      <c r="L155" s="3">
        <f t="shared" si="7"/>
        <v>22</v>
      </c>
      <c r="M155" s="24">
        <f t="shared" si="8"/>
        <v>26.4</v>
      </c>
    </row>
    <row r="156" spans="1:13">
      <c r="A156">
        <v>154</v>
      </c>
      <c r="B156" s="60" t="s">
        <v>81</v>
      </c>
      <c r="C156" s="6" t="s">
        <v>260</v>
      </c>
      <c r="E156" s="68" t="s">
        <v>261</v>
      </c>
      <c r="G156" s="27" t="s">
        <v>30</v>
      </c>
      <c r="H156" s="3">
        <v>100</v>
      </c>
      <c r="I156" s="3">
        <v>1</v>
      </c>
      <c r="J156" s="3">
        <v>8</v>
      </c>
      <c r="K156" s="3">
        <v>22</v>
      </c>
      <c r="L156" s="3">
        <f t="shared" si="7"/>
        <v>176</v>
      </c>
      <c r="M156" s="24">
        <f t="shared" si="8"/>
        <v>17.600000000000001</v>
      </c>
    </row>
    <row r="157" spans="1:13">
      <c r="A157">
        <v>155</v>
      </c>
      <c r="B157" s="60" t="s">
        <v>81</v>
      </c>
      <c r="C157" s="6" t="s">
        <v>262</v>
      </c>
      <c r="E157" s="68" t="s">
        <v>261</v>
      </c>
      <c r="G157" s="27" t="s">
        <v>30</v>
      </c>
      <c r="H157" s="3">
        <v>100</v>
      </c>
      <c r="I157" s="3">
        <v>1</v>
      </c>
      <c r="J157" s="3">
        <v>8</v>
      </c>
      <c r="K157" s="3">
        <v>22</v>
      </c>
      <c r="L157" s="3">
        <f t="shared" si="7"/>
        <v>176</v>
      </c>
      <c r="M157" s="24">
        <f t="shared" si="8"/>
        <v>17.600000000000001</v>
      </c>
    </row>
    <row r="158" spans="1:13">
      <c r="A158">
        <v>156</v>
      </c>
      <c r="B158" s="60" t="s">
        <v>81</v>
      </c>
      <c r="C158" s="6" t="s">
        <v>263</v>
      </c>
      <c r="E158" s="68" t="s">
        <v>264</v>
      </c>
      <c r="G158" s="4" t="s">
        <v>29</v>
      </c>
      <c r="H158" s="3">
        <v>150</v>
      </c>
      <c r="I158" s="3">
        <v>2</v>
      </c>
      <c r="J158" s="3">
        <v>8</v>
      </c>
      <c r="K158" s="3">
        <v>22</v>
      </c>
      <c r="L158" s="3">
        <f t="shared" si="7"/>
        <v>176</v>
      </c>
      <c r="M158" s="24">
        <f t="shared" si="8"/>
        <v>52.8</v>
      </c>
    </row>
    <row r="159" spans="1:13">
      <c r="A159">
        <v>157</v>
      </c>
      <c r="B159" s="60" t="s">
        <v>81</v>
      </c>
      <c r="C159" s="6" t="s">
        <v>263</v>
      </c>
      <c r="E159" s="68" t="s">
        <v>261</v>
      </c>
      <c r="G159" s="27" t="s">
        <v>30</v>
      </c>
      <c r="H159" s="3">
        <v>100</v>
      </c>
      <c r="I159" s="3">
        <v>1</v>
      </c>
      <c r="J159" s="3">
        <v>8</v>
      </c>
      <c r="K159" s="3">
        <v>22</v>
      </c>
      <c r="L159" s="3">
        <f>J159*K159</f>
        <v>176</v>
      </c>
      <c r="M159" s="24">
        <f t="shared" si="8"/>
        <v>17.600000000000001</v>
      </c>
    </row>
    <row r="160" spans="1:13">
      <c r="A160">
        <v>158</v>
      </c>
      <c r="B160" s="60" t="s">
        <v>81</v>
      </c>
      <c r="C160" s="6" t="s">
        <v>263</v>
      </c>
      <c r="D160" s="5"/>
      <c r="E160" s="68" t="s">
        <v>265</v>
      </c>
      <c r="F160" s="3"/>
      <c r="G160" s="7" t="s">
        <v>12</v>
      </c>
      <c r="H160" s="3">
        <v>1000</v>
      </c>
      <c r="I160" s="3">
        <v>1</v>
      </c>
      <c r="J160" s="3">
        <v>8</v>
      </c>
      <c r="K160" s="3">
        <v>22</v>
      </c>
      <c r="L160" s="3">
        <f>J160*K160</f>
        <v>176</v>
      </c>
      <c r="M160" s="24">
        <f t="shared" si="8"/>
        <v>176</v>
      </c>
    </row>
    <row r="161" spans="1:13">
      <c r="A161">
        <v>159</v>
      </c>
      <c r="B161" s="60" t="s">
        <v>81</v>
      </c>
      <c r="C161" s="4" t="s">
        <v>270</v>
      </c>
      <c r="E161" s="2" t="s">
        <v>261</v>
      </c>
      <c r="F161" s="3"/>
      <c r="G161" s="27" t="s">
        <v>30</v>
      </c>
      <c r="H161" s="3">
        <v>78</v>
      </c>
      <c r="I161" s="3">
        <v>3</v>
      </c>
      <c r="J161" s="3">
        <v>8</v>
      </c>
      <c r="K161" s="3">
        <v>22</v>
      </c>
      <c r="L161" s="3">
        <f>J161*K161</f>
        <v>176</v>
      </c>
      <c r="M161" s="24">
        <f t="shared" si="8"/>
        <v>41.183999999999997</v>
      </c>
    </row>
    <row r="162" spans="1:13">
      <c r="A162">
        <v>160</v>
      </c>
      <c r="B162" s="121" t="s">
        <v>81</v>
      </c>
      <c r="C162" s="4" t="s">
        <v>270</v>
      </c>
      <c r="D162" s="61"/>
      <c r="E162" s="73" t="s">
        <v>266</v>
      </c>
      <c r="F162" s="62"/>
      <c r="G162" s="4" t="s">
        <v>29</v>
      </c>
      <c r="H162" s="62">
        <v>1070</v>
      </c>
      <c r="I162" s="62">
        <v>1</v>
      </c>
      <c r="J162" s="62">
        <v>2</v>
      </c>
      <c r="K162" s="62">
        <v>22</v>
      </c>
      <c r="L162" s="62">
        <f t="shared" ref="L162:L193" si="11">J162*K162</f>
        <v>44</v>
      </c>
      <c r="M162" s="24">
        <f t="shared" si="8"/>
        <v>47.08</v>
      </c>
    </row>
    <row r="163" spans="1:13">
      <c r="A163">
        <v>161</v>
      </c>
      <c r="B163" s="121" t="s">
        <v>81</v>
      </c>
      <c r="C163" s="4" t="s">
        <v>270</v>
      </c>
      <c r="D163" s="61"/>
      <c r="E163" s="73" t="s">
        <v>331</v>
      </c>
      <c r="F163" s="62"/>
      <c r="G163" s="7" t="s">
        <v>12</v>
      </c>
      <c r="H163" s="62">
        <v>870</v>
      </c>
      <c r="I163" s="62">
        <v>1</v>
      </c>
      <c r="J163" s="62">
        <v>8</v>
      </c>
      <c r="K163" s="62">
        <v>22</v>
      </c>
      <c r="L163" s="62">
        <f t="shared" si="11"/>
        <v>176</v>
      </c>
      <c r="M163" s="24">
        <f t="shared" si="8"/>
        <v>153.12</v>
      </c>
    </row>
    <row r="164" spans="1:13">
      <c r="A164">
        <v>162</v>
      </c>
      <c r="B164" s="121" t="s">
        <v>81</v>
      </c>
      <c r="C164" s="4" t="s">
        <v>270</v>
      </c>
      <c r="D164" s="61"/>
      <c r="E164" s="73" t="s">
        <v>267</v>
      </c>
      <c r="F164" s="62"/>
      <c r="G164" s="4" t="s">
        <v>29</v>
      </c>
      <c r="H164" s="62">
        <v>120</v>
      </c>
      <c r="I164" s="62">
        <v>1</v>
      </c>
      <c r="J164" s="62">
        <v>8</v>
      </c>
      <c r="K164" s="62">
        <v>22</v>
      </c>
      <c r="L164" s="62">
        <f t="shared" si="11"/>
        <v>176</v>
      </c>
      <c r="M164" s="24">
        <f t="shared" si="8"/>
        <v>21.12</v>
      </c>
    </row>
    <row r="165" spans="1:13">
      <c r="A165">
        <v>163</v>
      </c>
      <c r="B165" s="121" t="s">
        <v>81</v>
      </c>
      <c r="C165" s="4" t="s">
        <v>270</v>
      </c>
      <c r="D165" s="61"/>
      <c r="E165" s="73" t="s">
        <v>330</v>
      </c>
      <c r="F165" s="62"/>
      <c r="G165" s="4" t="s">
        <v>29</v>
      </c>
      <c r="H165" s="62">
        <v>280</v>
      </c>
      <c r="I165" s="62">
        <v>1</v>
      </c>
      <c r="J165" s="62">
        <v>8</v>
      </c>
      <c r="K165" s="62">
        <v>22</v>
      </c>
      <c r="L165" s="62">
        <f t="shared" si="11"/>
        <v>176</v>
      </c>
      <c r="M165" s="24">
        <f t="shared" si="8"/>
        <v>49.28</v>
      </c>
    </row>
    <row r="166" spans="1:13">
      <c r="A166">
        <v>164</v>
      </c>
      <c r="B166" s="121" t="s">
        <v>81</v>
      </c>
      <c r="C166" s="4" t="s">
        <v>270</v>
      </c>
      <c r="D166" s="61"/>
      <c r="E166" s="73" t="s">
        <v>269</v>
      </c>
      <c r="F166" s="62"/>
      <c r="G166" s="4" t="s">
        <v>29</v>
      </c>
      <c r="H166" s="62">
        <v>45</v>
      </c>
      <c r="I166" s="62">
        <v>1</v>
      </c>
      <c r="J166" s="62">
        <v>8</v>
      </c>
      <c r="K166" s="62">
        <v>22</v>
      </c>
      <c r="L166" s="62">
        <f t="shared" si="11"/>
        <v>176</v>
      </c>
      <c r="M166" s="24">
        <f t="shared" si="8"/>
        <v>7.92</v>
      </c>
    </row>
    <row r="167" spans="1:13">
      <c r="A167">
        <v>165</v>
      </c>
      <c r="B167" s="121" t="s">
        <v>81</v>
      </c>
      <c r="C167" s="63" t="s">
        <v>276</v>
      </c>
      <c r="D167" s="61"/>
      <c r="E167" s="73" t="s">
        <v>261</v>
      </c>
      <c r="F167" s="62"/>
      <c r="G167" s="27" t="s">
        <v>30</v>
      </c>
      <c r="H167" s="62">
        <v>100</v>
      </c>
      <c r="I167" s="62">
        <v>5</v>
      </c>
      <c r="J167" s="62">
        <v>8</v>
      </c>
      <c r="K167" s="62">
        <v>22</v>
      </c>
      <c r="L167" s="62">
        <f t="shared" si="11"/>
        <v>176</v>
      </c>
      <c r="M167" s="24">
        <f t="shared" si="8"/>
        <v>88</v>
      </c>
    </row>
    <row r="168" spans="1:13">
      <c r="A168">
        <v>166</v>
      </c>
      <c r="B168" s="121" t="s">
        <v>81</v>
      </c>
      <c r="C168" s="63" t="s">
        <v>277</v>
      </c>
      <c r="D168" s="61"/>
      <c r="E168" s="73" t="s">
        <v>261</v>
      </c>
      <c r="F168" s="62"/>
      <c r="G168" s="27" t="s">
        <v>30</v>
      </c>
      <c r="H168" s="62">
        <v>100</v>
      </c>
      <c r="I168" s="62">
        <v>6</v>
      </c>
      <c r="J168" s="62">
        <v>8</v>
      </c>
      <c r="K168" s="62">
        <v>22</v>
      </c>
      <c r="L168" s="62">
        <f t="shared" si="11"/>
        <v>176</v>
      </c>
      <c r="M168" s="24">
        <f t="shared" si="8"/>
        <v>105.6</v>
      </c>
    </row>
    <row r="169" spans="1:13">
      <c r="A169">
        <v>167</v>
      </c>
      <c r="B169" s="121" t="s">
        <v>81</v>
      </c>
      <c r="C169" s="63" t="s">
        <v>278</v>
      </c>
      <c r="D169" s="61"/>
      <c r="E169" s="73" t="s">
        <v>271</v>
      </c>
      <c r="F169" s="62"/>
      <c r="G169" s="27" t="s">
        <v>30</v>
      </c>
      <c r="H169" s="62">
        <v>13</v>
      </c>
      <c r="I169" s="62">
        <v>1</v>
      </c>
      <c r="J169" s="62">
        <v>8</v>
      </c>
      <c r="K169" s="62">
        <v>22</v>
      </c>
      <c r="L169" s="62">
        <f t="shared" si="11"/>
        <v>176</v>
      </c>
      <c r="M169" s="24">
        <f t="shared" si="8"/>
        <v>2.2879999999999998</v>
      </c>
    </row>
    <row r="170" spans="1:13">
      <c r="A170">
        <v>168</v>
      </c>
      <c r="B170" s="121" t="s">
        <v>81</v>
      </c>
      <c r="C170" s="63" t="s">
        <v>279</v>
      </c>
      <c r="D170" s="61"/>
      <c r="E170" s="73" t="s">
        <v>271</v>
      </c>
      <c r="F170" s="62"/>
      <c r="G170" s="27" t="s">
        <v>30</v>
      </c>
      <c r="H170" s="62">
        <v>13</v>
      </c>
      <c r="I170" s="62">
        <v>1</v>
      </c>
      <c r="J170" s="62">
        <v>8</v>
      </c>
      <c r="K170" s="62">
        <v>22</v>
      </c>
      <c r="L170" s="62">
        <f t="shared" si="11"/>
        <v>176</v>
      </c>
      <c r="M170" s="24">
        <f t="shared" si="8"/>
        <v>2.2879999999999998</v>
      </c>
    </row>
    <row r="171" spans="1:13">
      <c r="A171">
        <v>169</v>
      </c>
      <c r="B171" s="121" t="s">
        <v>81</v>
      </c>
      <c r="C171" s="63" t="s">
        <v>280</v>
      </c>
      <c r="D171" s="61"/>
      <c r="E171" s="73" t="s">
        <v>272</v>
      </c>
      <c r="F171" s="62"/>
      <c r="G171" s="7" t="s">
        <v>12</v>
      </c>
      <c r="H171" s="62">
        <v>15000</v>
      </c>
      <c r="I171" s="62">
        <v>1</v>
      </c>
      <c r="J171" s="62">
        <v>8</v>
      </c>
      <c r="K171" s="62">
        <v>22</v>
      </c>
      <c r="L171" s="62">
        <f t="shared" si="11"/>
        <v>176</v>
      </c>
      <c r="M171" s="24">
        <f t="shared" si="8"/>
        <v>2640</v>
      </c>
    </row>
    <row r="172" spans="1:13">
      <c r="A172">
        <v>170</v>
      </c>
      <c r="B172" s="121" t="s">
        <v>81</v>
      </c>
      <c r="C172" s="63" t="s">
        <v>280</v>
      </c>
      <c r="D172" s="61"/>
      <c r="E172" s="73" t="s">
        <v>273</v>
      </c>
      <c r="F172" s="62"/>
      <c r="G172" s="4" t="s">
        <v>29</v>
      </c>
      <c r="H172" s="62">
        <v>60</v>
      </c>
      <c r="I172" s="62">
        <v>1</v>
      </c>
      <c r="J172" s="62">
        <v>8</v>
      </c>
      <c r="K172" s="62">
        <v>22</v>
      </c>
      <c r="L172" s="62">
        <f t="shared" si="11"/>
        <v>176</v>
      </c>
      <c r="M172" s="24">
        <f t="shared" si="8"/>
        <v>10.56</v>
      </c>
    </row>
    <row r="173" spans="1:13">
      <c r="A173">
        <v>171</v>
      </c>
      <c r="B173" s="121" t="s">
        <v>81</v>
      </c>
      <c r="C173" s="63" t="s">
        <v>280</v>
      </c>
      <c r="D173" s="61"/>
      <c r="E173" s="73" t="s">
        <v>274</v>
      </c>
      <c r="F173" s="62"/>
      <c r="G173" s="4" t="s">
        <v>29</v>
      </c>
      <c r="H173" s="62">
        <v>150</v>
      </c>
      <c r="I173" s="62">
        <v>1</v>
      </c>
      <c r="J173" s="62">
        <v>8</v>
      </c>
      <c r="K173" s="62">
        <v>22</v>
      </c>
      <c r="L173" s="62">
        <f t="shared" si="11"/>
        <v>176</v>
      </c>
      <c r="M173" s="24">
        <f t="shared" si="8"/>
        <v>26.4</v>
      </c>
    </row>
    <row r="174" spans="1:13">
      <c r="A174">
        <v>172</v>
      </c>
      <c r="B174" s="121" t="s">
        <v>81</v>
      </c>
      <c r="C174" s="63" t="s">
        <v>280</v>
      </c>
      <c r="D174" s="61"/>
      <c r="E174" s="73" t="s">
        <v>137</v>
      </c>
      <c r="F174" s="62"/>
      <c r="G174" s="27" t="s">
        <v>30</v>
      </c>
      <c r="H174" s="62">
        <v>78</v>
      </c>
      <c r="I174" s="62">
        <v>1</v>
      </c>
      <c r="J174" s="62">
        <v>8</v>
      </c>
      <c r="K174" s="62">
        <v>22</v>
      </c>
      <c r="L174" s="62">
        <f t="shared" si="11"/>
        <v>176</v>
      </c>
      <c r="M174" s="24">
        <f t="shared" si="8"/>
        <v>13.728</v>
      </c>
    </row>
    <row r="175" spans="1:13">
      <c r="A175">
        <v>173</v>
      </c>
      <c r="B175" s="121" t="s">
        <v>81</v>
      </c>
      <c r="C175" s="63" t="s">
        <v>281</v>
      </c>
      <c r="D175" s="61"/>
      <c r="E175" s="73" t="s">
        <v>245</v>
      </c>
      <c r="F175" s="62"/>
      <c r="G175" s="27" t="s">
        <v>30</v>
      </c>
      <c r="H175" s="62">
        <v>100</v>
      </c>
      <c r="I175" s="62">
        <v>1</v>
      </c>
      <c r="J175" s="62">
        <v>8</v>
      </c>
      <c r="K175" s="62">
        <v>22</v>
      </c>
      <c r="L175" s="62">
        <f t="shared" si="11"/>
        <v>176</v>
      </c>
      <c r="M175" s="24">
        <f t="shared" si="8"/>
        <v>17.600000000000001</v>
      </c>
    </row>
    <row r="176" spans="1:13">
      <c r="A176">
        <v>174</v>
      </c>
      <c r="B176" s="121" t="s">
        <v>81</v>
      </c>
      <c r="C176" s="63" t="s">
        <v>282</v>
      </c>
      <c r="D176" s="61"/>
      <c r="E176" s="73" t="s">
        <v>275</v>
      </c>
      <c r="F176" s="62"/>
      <c r="G176" s="27" t="s">
        <v>30</v>
      </c>
      <c r="H176" s="62">
        <v>70</v>
      </c>
      <c r="I176" s="62">
        <v>1</v>
      </c>
      <c r="J176" s="62">
        <v>8</v>
      </c>
      <c r="K176" s="62">
        <v>22</v>
      </c>
      <c r="L176" s="62">
        <f t="shared" si="11"/>
        <v>176</v>
      </c>
      <c r="M176" s="24">
        <f t="shared" si="8"/>
        <v>12.32</v>
      </c>
    </row>
    <row r="177" spans="1:13">
      <c r="A177">
        <v>175</v>
      </c>
      <c r="B177" s="121" t="s">
        <v>81</v>
      </c>
      <c r="C177" s="63" t="s">
        <v>283</v>
      </c>
      <c r="D177" s="61"/>
      <c r="E177" s="73" t="s">
        <v>275</v>
      </c>
      <c r="F177" s="62"/>
      <c r="G177" s="27" t="s">
        <v>30</v>
      </c>
      <c r="H177" s="62">
        <v>70</v>
      </c>
      <c r="I177" s="62">
        <v>1</v>
      </c>
      <c r="J177" s="62">
        <v>8</v>
      </c>
      <c r="K177" s="62">
        <v>22</v>
      </c>
      <c r="L177" s="62">
        <f t="shared" si="11"/>
        <v>176</v>
      </c>
      <c r="M177" s="24">
        <f t="shared" si="8"/>
        <v>12.32</v>
      </c>
    </row>
    <row r="178" spans="1:13">
      <c r="A178">
        <v>176</v>
      </c>
      <c r="B178" s="121" t="s">
        <v>81</v>
      </c>
      <c r="C178" s="63" t="s">
        <v>284</v>
      </c>
      <c r="D178" s="61"/>
      <c r="E178" s="73" t="s">
        <v>275</v>
      </c>
      <c r="F178" s="62"/>
      <c r="G178" s="27" t="s">
        <v>30</v>
      </c>
      <c r="H178" s="62">
        <v>70</v>
      </c>
      <c r="I178" s="62">
        <v>6</v>
      </c>
      <c r="J178" s="62">
        <v>8</v>
      </c>
      <c r="K178" s="62">
        <v>22</v>
      </c>
      <c r="L178" s="62">
        <f t="shared" si="11"/>
        <v>176</v>
      </c>
      <c r="M178" s="24">
        <f t="shared" si="8"/>
        <v>73.92</v>
      </c>
    </row>
    <row r="179" spans="1:13">
      <c r="A179">
        <v>177</v>
      </c>
      <c r="B179" s="121" t="s">
        <v>81</v>
      </c>
      <c r="C179" s="63" t="s">
        <v>284</v>
      </c>
      <c r="D179" s="61"/>
      <c r="E179" s="73" t="s">
        <v>286</v>
      </c>
      <c r="F179" s="62"/>
      <c r="G179" s="4" t="s">
        <v>29</v>
      </c>
      <c r="H179" s="62">
        <v>1070</v>
      </c>
      <c r="I179" s="62">
        <v>1</v>
      </c>
      <c r="J179" s="62">
        <v>2</v>
      </c>
      <c r="K179" s="62">
        <v>22</v>
      </c>
      <c r="L179" s="62">
        <f t="shared" si="11"/>
        <v>44</v>
      </c>
      <c r="M179" s="24">
        <f t="shared" si="8"/>
        <v>47.08</v>
      </c>
    </row>
    <row r="180" spans="1:13">
      <c r="A180">
        <v>178</v>
      </c>
      <c r="B180" s="121" t="s">
        <v>81</v>
      </c>
      <c r="C180" s="63" t="s">
        <v>284</v>
      </c>
      <c r="D180" s="61"/>
      <c r="E180" s="73" t="s">
        <v>134</v>
      </c>
      <c r="F180" s="62" t="s">
        <v>133</v>
      </c>
      <c r="G180" s="4" t="s">
        <v>29</v>
      </c>
      <c r="H180" s="62">
        <v>45</v>
      </c>
      <c r="I180" s="62">
        <v>1</v>
      </c>
      <c r="J180" s="62">
        <v>8</v>
      </c>
      <c r="K180" s="62">
        <v>22</v>
      </c>
      <c r="L180" s="62">
        <f t="shared" si="11"/>
        <v>176</v>
      </c>
      <c r="M180" s="24">
        <f t="shared" si="8"/>
        <v>7.92</v>
      </c>
    </row>
    <row r="181" spans="1:13">
      <c r="A181">
        <v>179</v>
      </c>
      <c r="B181" s="121" t="s">
        <v>81</v>
      </c>
      <c r="C181" s="63" t="s">
        <v>284</v>
      </c>
      <c r="D181" s="61"/>
      <c r="E181" s="73" t="s">
        <v>332</v>
      </c>
      <c r="F181" s="62"/>
      <c r="G181" s="7" t="s">
        <v>12</v>
      </c>
      <c r="H181" s="62">
        <v>1600</v>
      </c>
      <c r="I181" s="62">
        <v>1</v>
      </c>
      <c r="J181" s="62">
        <v>8</v>
      </c>
      <c r="K181" s="62">
        <v>22</v>
      </c>
      <c r="L181" s="62">
        <f t="shared" si="11"/>
        <v>176</v>
      </c>
      <c r="M181" s="24">
        <f t="shared" si="8"/>
        <v>281.60000000000002</v>
      </c>
    </row>
    <row r="182" spans="1:13">
      <c r="A182">
        <v>180</v>
      </c>
      <c r="B182" s="121" t="s">
        <v>81</v>
      </c>
      <c r="C182" s="66" t="s">
        <v>285</v>
      </c>
      <c r="D182" s="61"/>
      <c r="E182" s="73" t="s">
        <v>287</v>
      </c>
      <c r="F182" s="62"/>
      <c r="G182" s="27" t="s">
        <v>30</v>
      </c>
      <c r="H182" s="62">
        <v>15</v>
      </c>
      <c r="I182" s="62">
        <v>1</v>
      </c>
      <c r="J182" s="62">
        <v>8</v>
      </c>
      <c r="K182" s="62">
        <v>22</v>
      </c>
      <c r="L182" s="62">
        <f t="shared" si="11"/>
        <v>176</v>
      </c>
      <c r="M182" s="24">
        <f t="shared" si="8"/>
        <v>2.64</v>
      </c>
    </row>
    <row r="183" spans="1:13">
      <c r="A183">
        <v>181</v>
      </c>
      <c r="B183" s="121" t="s">
        <v>81</v>
      </c>
      <c r="C183" s="66" t="s">
        <v>288</v>
      </c>
      <c r="D183" s="61"/>
      <c r="E183" s="73" t="s">
        <v>275</v>
      </c>
      <c r="F183" s="62"/>
      <c r="G183" s="27" t="s">
        <v>30</v>
      </c>
      <c r="H183" s="62">
        <v>70</v>
      </c>
      <c r="I183" s="62">
        <v>3</v>
      </c>
      <c r="J183" s="62">
        <v>8</v>
      </c>
      <c r="K183" s="62">
        <v>22</v>
      </c>
      <c r="L183" s="62">
        <f t="shared" si="11"/>
        <v>176</v>
      </c>
      <c r="M183" s="24">
        <f t="shared" si="8"/>
        <v>36.96</v>
      </c>
    </row>
    <row r="184" spans="1:13">
      <c r="A184">
        <v>182</v>
      </c>
      <c r="B184" s="121" t="s">
        <v>81</v>
      </c>
      <c r="C184" s="66" t="s">
        <v>289</v>
      </c>
      <c r="D184" s="61"/>
      <c r="E184" s="73" t="s">
        <v>186</v>
      </c>
      <c r="F184" s="62"/>
      <c r="G184" s="27" t="s">
        <v>30</v>
      </c>
      <c r="H184" s="62">
        <v>48</v>
      </c>
      <c r="I184" s="62">
        <v>2</v>
      </c>
      <c r="J184" s="62">
        <v>8</v>
      </c>
      <c r="K184" s="62">
        <v>22</v>
      </c>
      <c r="L184" s="62">
        <f t="shared" si="11"/>
        <v>176</v>
      </c>
      <c r="M184" s="24">
        <f t="shared" si="8"/>
        <v>16.896000000000001</v>
      </c>
    </row>
    <row r="185" spans="1:13">
      <c r="A185">
        <v>183</v>
      </c>
      <c r="B185" s="121" t="s">
        <v>81</v>
      </c>
      <c r="C185" s="66" t="s">
        <v>289</v>
      </c>
      <c r="D185" s="61"/>
      <c r="E185" s="73" t="s">
        <v>179</v>
      </c>
      <c r="F185" s="62"/>
      <c r="G185" s="7" t="s">
        <v>12</v>
      </c>
      <c r="H185" s="62">
        <v>1800</v>
      </c>
      <c r="I185" s="62">
        <v>1</v>
      </c>
      <c r="J185" s="62">
        <v>10</v>
      </c>
      <c r="K185" s="62">
        <v>22</v>
      </c>
      <c r="L185" s="62">
        <f t="shared" si="11"/>
        <v>220</v>
      </c>
      <c r="M185" s="24">
        <f t="shared" si="8"/>
        <v>396</v>
      </c>
    </row>
    <row r="186" spans="1:13">
      <c r="A186">
        <v>184</v>
      </c>
      <c r="B186" s="121" t="s">
        <v>81</v>
      </c>
      <c r="C186" s="66" t="s">
        <v>289</v>
      </c>
      <c r="D186" s="61"/>
      <c r="E186" s="73" t="s">
        <v>290</v>
      </c>
      <c r="F186" s="62"/>
      <c r="G186" s="4" t="s">
        <v>29</v>
      </c>
      <c r="H186" s="62">
        <v>100</v>
      </c>
      <c r="I186" s="62">
        <v>1</v>
      </c>
      <c r="J186" s="62">
        <v>2</v>
      </c>
      <c r="K186" s="62">
        <v>22</v>
      </c>
      <c r="L186" s="62">
        <f t="shared" si="11"/>
        <v>44</v>
      </c>
      <c r="M186" s="24">
        <f t="shared" si="8"/>
        <v>4.4000000000000004</v>
      </c>
    </row>
    <row r="187" spans="1:13">
      <c r="A187">
        <v>185</v>
      </c>
      <c r="B187" s="121" t="s">
        <v>81</v>
      </c>
      <c r="C187" s="66" t="s">
        <v>289</v>
      </c>
      <c r="D187" s="61"/>
      <c r="E187" s="73" t="s">
        <v>187</v>
      </c>
      <c r="F187" s="62"/>
      <c r="G187" s="27" t="s">
        <v>30</v>
      </c>
      <c r="H187" s="62">
        <v>69</v>
      </c>
      <c r="I187" s="62">
        <v>2</v>
      </c>
      <c r="J187" s="62">
        <v>8</v>
      </c>
      <c r="K187" s="62">
        <v>22</v>
      </c>
      <c r="L187" s="62">
        <f t="shared" si="11"/>
        <v>176</v>
      </c>
      <c r="M187" s="24">
        <f t="shared" si="8"/>
        <v>24.288</v>
      </c>
    </row>
    <row r="188" spans="1:13">
      <c r="A188">
        <v>186</v>
      </c>
      <c r="B188" s="121" t="s">
        <v>81</v>
      </c>
      <c r="C188" s="66" t="s">
        <v>291</v>
      </c>
      <c r="D188" s="61"/>
      <c r="E188" s="73" t="s">
        <v>292</v>
      </c>
      <c r="F188" s="62"/>
      <c r="G188" s="27" t="s">
        <v>30</v>
      </c>
      <c r="H188" s="62">
        <v>84</v>
      </c>
      <c r="I188" s="62">
        <v>1</v>
      </c>
      <c r="J188" s="62">
        <v>8</v>
      </c>
      <c r="K188" s="62">
        <v>22</v>
      </c>
      <c r="L188" s="62">
        <f t="shared" si="11"/>
        <v>176</v>
      </c>
      <c r="M188" s="24">
        <f t="shared" si="8"/>
        <v>14.784000000000001</v>
      </c>
    </row>
    <row r="189" spans="1:13">
      <c r="A189">
        <v>187</v>
      </c>
      <c r="B189" s="121" t="s">
        <v>81</v>
      </c>
      <c r="C189" s="66" t="s">
        <v>291</v>
      </c>
      <c r="D189" s="61"/>
      <c r="E189" s="73" t="s">
        <v>186</v>
      </c>
      <c r="F189" s="62"/>
      <c r="G189" s="27" t="s">
        <v>30</v>
      </c>
      <c r="H189" s="62">
        <v>48</v>
      </c>
      <c r="I189" s="62">
        <v>1</v>
      </c>
      <c r="J189" s="62">
        <v>8</v>
      </c>
      <c r="K189" s="62">
        <v>22</v>
      </c>
      <c r="L189" s="62">
        <f t="shared" si="11"/>
        <v>176</v>
      </c>
      <c r="M189" s="24">
        <f t="shared" si="8"/>
        <v>8.4480000000000004</v>
      </c>
    </row>
    <row r="190" spans="1:13">
      <c r="A190">
        <v>188</v>
      </c>
      <c r="B190" s="121" t="s">
        <v>81</v>
      </c>
      <c r="C190" s="66" t="s">
        <v>293</v>
      </c>
      <c r="D190" s="61"/>
      <c r="E190" s="73" t="s">
        <v>275</v>
      </c>
      <c r="F190" s="62"/>
      <c r="G190" s="27" t="s">
        <v>30</v>
      </c>
      <c r="H190" s="62">
        <v>70</v>
      </c>
      <c r="I190" s="62">
        <v>4</v>
      </c>
      <c r="J190" s="62">
        <v>8</v>
      </c>
      <c r="K190" s="62">
        <v>22</v>
      </c>
      <c r="L190" s="62">
        <f t="shared" si="11"/>
        <v>176</v>
      </c>
      <c r="M190" s="24">
        <f t="shared" si="8"/>
        <v>49.28</v>
      </c>
    </row>
    <row r="191" spans="1:13">
      <c r="A191">
        <v>189</v>
      </c>
      <c r="B191" s="121" t="s">
        <v>81</v>
      </c>
      <c r="C191" s="66" t="s">
        <v>293</v>
      </c>
      <c r="D191" s="61"/>
      <c r="E191" s="73" t="s">
        <v>134</v>
      </c>
      <c r="F191" s="62" t="s">
        <v>133</v>
      </c>
      <c r="G191" s="4" t="s">
        <v>29</v>
      </c>
      <c r="H191" s="62">
        <v>45</v>
      </c>
      <c r="I191" s="62">
        <v>4</v>
      </c>
      <c r="J191" s="62">
        <v>8</v>
      </c>
      <c r="K191" s="62">
        <v>22</v>
      </c>
      <c r="L191" s="62">
        <f t="shared" si="11"/>
        <v>176</v>
      </c>
      <c r="M191" s="24">
        <f t="shared" si="8"/>
        <v>31.68</v>
      </c>
    </row>
    <row r="192" spans="1:13">
      <c r="A192">
        <v>190</v>
      </c>
      <c r="B192" s="121" t="s">
        <v>81</v>
      </c>
      <c r="C192" s="66" t="s">
        <v>293</v>
      </c>
      <c r="D192" s="61"/>
      <c r="E192" s="73" t="s">
        <v>294</v>
      </c>
      <c r="F192" s="62" t="s">
        <v>333</v>
      </c>
      <c r="G192" s="66" t="s">
        <v>354</v>
      </c>
      <c r="H192" s="62">
        <v>800</v>
      </c>
      <c r="I192" s="62">
        <v>1</v>
      </c>
      <c r="J192" s="62">
        <v>2</v>
      </c>
      <c r="K192" s="62">
        <v>22</v>
      </c>
      <c r="L192" s="62">
        <f t="shared" si="11"/>
        <v>44</v>
      </c>
      <c r="M192" s="24">
        <f t="shared" si="8"/>
        <v>35.200000000000003</v>
      </c>
    </row>
    <row r="193" spans="1:13">
      <c r="A193">
        <v>191</v>
      </c>
      <c r="B193" s="121" t="s">
        <v>81</v>
      </c>
      <c r="C193" s="66" t="s">
        <v>293</v>
      </c>
      <c r="D193" s="61"/>
      <c r="E193" s="73" t="s">
        <v>334</v>
      </c>
      <c r="F193" s="62"/>
      <c r="G193" s="66" t="s">
        <v>354</v>
      </c>
      <c r="H193" s="62">
        <v>800</v>
      </c>
      <c r="I193" s="62">
        <v>1</v>
      </c>
      <c r="J193" s="62">
        <v>1</v>
      </c>
      <c r="K193" s="62">
        <v>22</v>
      </c>
      <c r="L193" s="62">
        <f t="shared" si="11"/>
        <v>22</v>
      </c>
      <c r="M193" s="24">
        <f t="shared" si="8"/>
        <v>17.600000000000001</v>
      </c>
    </row>
    <row r="194" spans="1:13">
      <c r="A194">
        <v>192</v>
      </c>
      <c r="B194" s="121" t="s">
        <v>81</v>
      </c>
      <c r="C194" s="66" t="s">
        <v>293</v>
      </c>
      <c r="D194" s="61"/>
      <c r="E194" s="73" t="s">
        <v>335</v>
      </c>
      <c r="F194" s="62"/>
      <c r="G194" s="27" t="s">
        <v>30</v>
      </c>
      <c r="H194" s="62">
        <v>200</v>
      </c>
      <c r="I194" s="62">
        <v>6</v>
      </c>
      <c r="J194" s="62">
        <v>4</v>
      </c>
      <c r="K194" s="62">
        <v>22</v>
      </c>
      <c r="L194" s="62">
        <f t="shared" ref="L194:L225" si="12">J194*K194</f>
        <v>88</v>
      </c>
      <c r="M194" s="24">
        <f t="shared" ref="M194:M257" si="13">(L194*H194*I194)/1000</f>
        <v>105.6</v>
      </c>
    </row>
    <row r="195" spans="1:13">
      <c r="A195">
        <v>193</v>
      </c>
      <c r="B195" s="121" t="s">
        <v>81</v>
      </c>
      <c r="C195" s="66" t="s">
        <v>293</v>
      </c>
      <c r="D195" s="61"/>
      <c r="E195" s="73" t="s">
        <v>295</v>
      </c>
      <c r="F195" s="62"/>
      <c r="G195" s="4" t="s">
        <v>29</v>
      </c>
      <c r="H195" s="62">
        <v>1070</v>
      </c>
      <c r="I195" s="62">
        <v>1</v>
      </c>
      <c r="J195" s="62">
        <v>2</v>
      </c>
      <c r="K195" s="62">
        <v>22</v>
      </c>
      <c r="L195" s="62">
        <f t="shared" si="12"/>
        <v>44</v>
      </c>
      <c r="M195" s="24">
        <f t="shared" si="13"/>
        <v>47.08</v>
      </c>
    </row>
    <row r="196" spans="1:13">
      <c r="A196">
        <v>194</v>
      </c>
      <c r="B196" s="121" t="s">
        <v>81</v>
      </c>
      <c r="C196" s="72" t="s">
        <v>279</v>
      </c>
      <c r="D196" s="61"/>
      <c r="E196" s="73" t="s">
        <v>296</v>
      </c>
      <c r="F196" s="62"/>
      <c r="G196" s="27" t="s">
        <v>30</v>
      </c>
      <c r="H196" s="62">
        <v>15</v>
      </c>
      <c r="I196" s="62">
        <v>1</v>
      </c>
      <c r="J196" s="62">
        <v>4</v>
      </c>
      <c r="K196" s="62">
        <v>22</v>
      </c>
      <c r="L196" s="62">
        <f t="shared" si="12"/>
        <v>88</v>
      </c>
      <c r="M196" s="24">
        <f t="shared" si="13"/>
        <v>1.32</v>
      </c>
    </row>
    <row r="197" spans="1:13">
      <c r="A197">
        <v>195</v>
      </c>
      <c r="B197" s="121" t="s">
        <v>81</v>
      </c>
      <c r="C197" s="72" t="s">
        <v>298</v>
      </c>
      <c r="D197" s="61"/>
      <c r="E197" s="73" t="s">
        <v>297</v>
      </c>
      <c r="F197" s="62"/>
      <c r="G197" s="27" t="s">
        <v>30</v>
      </c>
      <c r="H197" s="62">
        <v>13</v>
      </c>
      <c r="I197" s="62">
        <v>1</v>
      </c>
      <c r="J197" s="62">
        <v>4</v>
      </c>
      <c r="K197" s="62">
        <v>22</v>
      </c>
      <c r="L197" s="62">
        <f t="shared" si="12"/>
        <v>88</v>
      </c>
      <c r="M197" s="24">
        <f t="shared" si="13"/>
        <v>1.1439999999999999</v>
      </c>
    </row>
    <row r="198" spans="1:13">
      <c r="A198">
        <v>196</v>
      </c>
      <c r="B198" s="121" t="s">
        <v>81</v>
      </c>
      <c r="C198" s="66" t="s">
        <v>299</v>
      </c>
      <c r="D198" s="61"/>
      <c r="E198" s="71" t="s">
        <v>300</v>
      </c>
      <c r="F198" s="62"/>
      <c r="G198" s="27" t="s">
        <v>33</v>
      </c>
      <c r="H198" s="62">
        <v>100</v>
      </c>
      <c r="I198" s="62">
        <v>1</v>
      </c>
      <c r="J198" s="62">
        <v>1</v>
      </c>
      <c r="K198" s="62">
        <v>22</v>
      </c>
      <c r="L198" s="62">
        <f t="shared" si="12"/>
        <v>22</v>
      </c>
      <c r="M198" s="24">
        <f t="shared" si="13"/>
        <v>2.2000000000000002</v>
      </c>
    </row>
    <row r="199" spans="1:13">
      <c r="A199">
        <v>197</v>
      </c>
      <c r="B199" s="121" t="s">
        <v>81</v>
      </c>
      <c r="C199" s="66" t="s">
        <v>299</v>
      </c>
      <c r="D199" s="61"/>
      <c r="E199" s="71" t="s">
        <v>301</v>
      </c>
      <c r="F199" s="62"/>
      <c r="G199" s="7" t="s">
        <v>12</v>
      </c>
      <c r="H199" s="62">
        <v>6000</v>
      </c>
      <c r="I199" s="62">
        <v>1</v>
      </c>
      <c r="J199" s="62">
        <v>10</v>
      </c>
      <c r="K199" s="62">
        <v>22</v>
      </c>
      <c r="L199" s="62">
        <f t="shared" si="12"/>
        <v>220</v>
      </c>
      <c r="M199" s="24">
        <f t="shared" si="13"/>
        <v>1320</v>
      </c>
    </row>
    <row r="200" spans="1:13">
      <c r="A200">
        <v>198</v>
      </c>
      <c r="B200" s="121" t="s">
        <v>81</v>
      </c>
      <c r="C200" s="66" t="s">
        <v>299</v>
      </c>
      <c r="D200" s="61"/>
      <c r="E200" s="71" t="s">
        <v>302</v>
      </c>
      <c r="F200" s="62"/>
      <c r="G200" s="4" t="s">
        <v>29</v>
      </c>
      <c r="H200" s="62">
        <v>220</v>
      </c>
      <c r="I200" s="62">
        <v>1</v>
      </c>
      <c r="J200" s="62">
        <v>3</v>
      </c>
      <c r="K200" s="62">
        <v>22</v>
      </c>
      <c r="L200" s="62">
        <f t="shared" si="12"/>
        <v>66</v>
      </c>
      <c r="M200" s="24">
        <f t="shared" si="13"/>
        <v>14.52</v>
      </c>
    </row>
    <row r="201" spans="1:13">
      <c r="A201">
        <v>199</v>
      </c>
      <c r="B201" s="121" t="s">
        <v>81</v>
      </c>
      <c r="C201" s="66" t="s">
        <v>299</v>
      </c>
      <c r="D201" s="61"/>
      <c r="E201" s="71" t="s">
        <v>303</v>
      </c>
      <c r="F201" s="62"/>
      <c r="G201" s="27" t="s">
        <v>33</v>
      </c>
      <c r="H201" s="62">
        <v>100</v>
      </c>
      <c r="I201" s="62">
        <v>1</v>
      </c>
      <c r="J201" s="62">
        <v>1</v>
      </c>
      <c r="K201" s="62">
        <v>22</v>
      </c>
      <c r="L201" s="62">
        <f t="shared" si="12"/>
        <v>22</v>
      </c>
      <c r="M201" s="24">
        <f t="shared" si="13"/>
        <v>2.2000000000000002</v>
      </c>
    </row>
    <row r="202" spans="1:13">
      <c r="A202">
        <v>200</v>
      </c>
      <c r="B202" s="121" t="s">
        <v>81</v>
      </c>
      <c r="C202" s="66" t="s">
        <v>299</v>
      </c>
      <c r="D202" s="61"/>
      <c r="E202" s="71" t="s">
        <v>304</v>
      </c>
      <c r="F202" s="62"/>
      <c r="G202" s="27" t="s">
        <v>33</v>
      </c>
      <c r="H202" s="62">
        <v>3200</v>
      </c>
      <c r="I202" s="62">
        <v>1</v>
      </c>
      <c r="J202" s="62">
        <v>3</v>
      </c>
      <c r="K202" s="62">
        <v>15</v>
      </c>
      <c r="L202" s="62">
        <f t="shared" si="12"/>
        <v>45</v>
      </c>
      <c r="M202" s="24">
        <f t="shared" si="13"/>
        <v>144</v>
      </c>
    </row>
    <row r="203" spans="1:13">
      <c r="A203">
        <v>201</v>
      </c>
      <c r="B203" s="121" t="s">
        <v>81</v>
      </c>
      <c r="C203" s="66" t="s">
        <v>305</v>
      </c>
      <c r="D203" s="61"/>
      <c r="E203" s="71" t="s">
        <v>306</v>
      </c>
      <c r="F203" s="62"/>
      <c r="G203" s="27" t="s">
        <v>33</v>
      </c>
      <c r="H203" s="62">
        <v>50</v>
      </c>
      <c r="I203" s="62">
        <v>1</v>
      </c>
      <c r="J203" s="62">
        <v>2</v>
      </c>
      <c r="K203" s="62">
        <v>9</v>
      </c>
      <c r="L203" s="62">
        <f t="shared" si="12"/>
        <v>18</v>
      </c>
      <c r="M203" s="24">
        <f t="shared" si="13"/>
        <v>0.9</v>
      </c>
    </row>
    <row r="204" spans="1:13">
      <c r="A204">
        <v>202</v>
      </c>
      <c r="B204" s="121" t="s">
        <v>81</v>
      </c>
      <c r="C204" s="66" t="s">
        <v>299</v>
      </c>
      <c r="D204" s="61"/>
      <c r="E204" s="71" t="s">
        <v>307</v>
      </c>
      <c r="F204" s="62"/>
      <c r="G204" s="4" t="s">
        <v>29</v>
      </c>
      <c r="H204" s="62">
        <v>40</v>
      </c>
      <c r="I204" s="62">
        <v>1</v>
      </c>
      <c r="J204" s="62">
        <v>4</v>
      </c>
      <c r="K204" s="62">
        <v>22</v>
      </c>
      <c r="L204" s="62">
        <f t="shared" si="12"/>
        <v>88</v>
      </c>
      <c r="M204" s="24">
        <f t="shared" si="13"/>
        <v>3.52</v>
      </c>
    </row>
    <row r="205" spans="1:13">
      <c r="A205">
        <v>203</v>
      </c>
      <c r="B205" s="121" t="s">
        <v>81</v>
      </c>
      <c r="C205" s="66" t="s">
        <v>299</v>
      </c>
      <c r="D205" s="61"/>
      <c r="E205" s="71" t="s">
        <v>308</v>
      </c>
      <c r="F205" s="62"/>
      <c r="G205" s="4" t="s">
        <v>29</v>
      </c>
      <c r="H205" s="62">
        <v>60</v>
      </c>
      <c r="I205" s="62">
        <v>1</v>
      </c>
      <c r="J205" s="62">
        <v>4</v>
      </c>
      <c r="K205" s="62">
        <v>16</v>
      </c>
      <c r="L205" s="62">
        <f t="shared" si="12"/>
        <v>64</v>
      </c>
      <c r="M205" s="24">
        <f t="shared" si="13"/>
        <v>3.84</v>
      </c>
    </row>
    <row r="206" spans="1:13">
      <c r="A206">
        <v>204</v>
      </c>
      <c r="B206" s="121" t="s">
        <v>81</v>
      </c>
      <c r="C206" s="66" t="s">
        <v>309</v>
      </c>
      <c r="D206" s="61"/>
      <c r="E206" s="71" t="s">
        <v>310</v>
      </c>
      <c r="F206" s="62"/>
      <c r="G206" s="7" t="s">
        <v>12</v>
      </c>
      <c r="H206" s="62">
        <v>2600</v>
      </c>
      <c r="I206" s="62">
        <v>1</v>
      </c>
      <c r="J206" s="62">
        <v>12</v>
      </c>
      <c r="K206" s="62">
        <v>22</v>
      </c>
      <c r="L206" s="62">
        <f t="shared" si="12"/>
        <v>264</v>
      </c>
      <c r="M206" s="24">
        <f t="shared" si="13"/>
        <v>686.4</v>
      </c>
    </row>
    <row r="207" spans="1:13">
      <c r="A207">
        <v>205</v>
      </c>
      <c r="B207" s="121" t="s">
        <v>81</v>
      </c>
      <c r="C207" s="66" t="s">
        <v>309</v>
      </c>
      <c r="D207" s="61"/>
      <c r="E207" s="71" t="s">
        <v>311</v>
      </c>
      <c r="F207" s="62"/>
      <c r="G207" s="4" t="s">
        <v>29</v>
      </c>
      <c r="H207" s="62">
        <v>300</v>
      </c>
      <c r="I207" s="62">
        <v>1</v>
      </c>
      <c r="J207" s="62">
        <v>6</v>
      </c>
      <c r="K207" s="62">
        <v>22</v>
      </c>
      <c r="L207" s="62">
        <f t="shared" si="12"/>
        <v>132</v>
      </c>
      <c r="M207" s="24">
        <f t="shared" si="13"/>
        <v>39.6</v>
      </c>
    </row>
    <row r="208" spans="1:13">
      <c r="A208">
        <v>206</v>
      </c>
      <c r="B208" s="121" t="s">
        <v>81</v>
      </c>
      <c r="C208" s="66" t="s">
        <v>309</v>
      </c>
      <c r="D208" s="61"/>
      <c r="E208" s="71" t="s">
        <v>312</v>
      </c>
      <c r="F208" s="62"/>
      <c r="G208" s="27" t="s">
        <v>171</v>
      </c>
      <c r="H208" s="62">
        <v>230</v>
      </c>
      <c r="I208" s="62">
        <v>1</v>
      </c>
      <c r="J208" s="62">
        <v>1</v>
      </c>
      <c r="K208" s="62">
        <v>22</v>
      </c>
      <c r="L208" s="62">
        <f t="shared" si="12"/>
        <v>22</v>
      </c>
      <c r="M208" s="24">
        <f t="shared" si="13"/>
        <v>5.0599999999999996</v>
      </c>
    </row>
    <row r="209" spans="1:13">
      <c r="A209">
        <v>207</v>
      </c>
      <c r="B209" s="121" t="s">
        <v>81</v>
      </c>
      <c r="C209" s="66" t="s">
        <v>309</v>
      </c>
      <c r="D209" s="61"/>
      <c r="E209" s="71" t="s">
        <v>313</v>
      </c>
      <c r="F209" s="62"/>
      <c r="G209" s="4" t="s">
        <v>29</v>
      </c>
      <c r="H209" s="62">
        <v>300</v>
      </c>
      <c r="I209" s="62">
        <v>1</v>
      </c>
      <c r="J209" s="62">
        <v>6</v>
      </c>
      <c r="K209" s="62">
        <v>22</v>
      </c>
      <c r="L209" s="62">
        <f t="shared" si="12"/>
        <v>132</v>
      </c>
      <c r="M209" s="24">
        <f t="shared" si="13"/>
        <v>39.6</v>
      </c>
    </row>
    <row r="210" spans="1:13">
      <c r="A210">
        <v>208</v>
      </c>
      <c r="B210" s="121" t="s">
        <v>81</v>
      </c>
      <c r="C210" s="66" t="s">
        <v>309</v>
      </c>
      <c r="D210" s="61"/>
      <c r="E210" s="71" t="s">
        <v>314</v>
      </c>
      <c r="F210" s="62"/>
      <c r="G210" s="4" t="s">
        <v>29</v>
      </c>
      <c r="H210" s="62">
        <v>300</v>
      </c>
      <c r="I210" s="62">
        <v>1</v>
      </c>
      <c r="J210" s="62">
        <v>6</v>
      </c>
      <c r="K210" s="62">
        <v>22</v>
      </c>
      <c r="L210" s="62">
        <f t="shared" si="12"/>
        <v>132</v>
      </c>
      <c r="M210" s="24">
        <f t="shared" si="13"/>
        <v>39.6</v>
      </c>
    </row>
    <row r="211" spans="1:13">
      <c r="A211">
        <v>209</v>
      </c>
      <c r="B211" s="121" t="s">
        <v>81</v>
      </c>
      <c r="C211" s="66" t="s">
        <v>315</v>
      </c>
      <c r="D211" s="61"/>
      <c r="E211" s="71" t="s">
        <v>316</v>
      </c>
      <c r="F211" s="62"/>
      <c r="G211" s="4" t="s">
        <v>29</v>
      </c>
      <c r="H211" s="62">
        <v>50</v>
      </c>
      <c r="I211" s="62">
        <v>1</v>
      </c>
      <c r="J211" s="62">
        <v>1</v>
      </c>
      <c r="K211" s="62">
        <v>22</v>
      </c>
      <c r="L211" s="62">
        <f t="shared" si="12"/>
        <v>22</v>
      </c>
      <c r="M211" s="24">
        <f t="shared" si="13"/>
        <v>1.1000000000000001</v>
      </c>
    </row>
    <row r="212" spans="1:13">
      <c r="A212">
        <v>210</v>
      </c>
      <c r="B212" s="121" t="s">
        <v>81</v>
      </c>
      <c r="C212" s="66" t="s">
        <v>315</v>
      </c>
      <c r="D212" s="61"/>
      <c r="E212" s="71" t="s">
        <v>317</v>
      </c>
      <c r="F212" s="62"/>
      <c r="G212" s="4" t="s">
        <v>29</v>
      </c>
      <c r="H212" s="62">
        <v>200</v>
      </c>
      <c r="I212" s="62">
        <v>3</v>
      </c>
      <c r="J212" s="62">
        <v>8</v>
      </c>
      <c r="K212" s="62">
        <v>22</v>
      </c>
      <c r="L212" s="62">
        <f t="shared" si="12"/>
        <v>176</v>
      </c>
      <c r="M212" s="24">
        <f t="shared" si="13"/>
        <v>105.6</v>
      </c>
    </row>
    <row r="213" spans="1:13">
      <c r="A213">
        <v>211</v>
      </c>
      <c r="B213" s="121" t="s">
        <v>81</v>
      </c>
      <c r="C213" s="66" t="s">
        <v>315</v>
      </c>
      <c r="D213" s="61"/>
      <c r="E213" s="71" t="s">
        <v>32</v>
      </c>
      <c r="F213" s="62"/>
      <c r="G213" s="7" t="s">
        <v>12</v>
      </c>
      <c r="H213" s="62">
        <v>2000</v>
      </c>
      <c r="I213" s="62">
        <v>1</v>
      </c>
      <c r="J213" s="62">
        <v>8</v>
      </c>
      <c r="K213" s="62">
        <v>22</v>
      </c>
      <c r="L213" s="62">
        <f t="shared" si="12"/>
        <v>176</v>
      </c>
      <c r="M213" s="24">
        <f t="shared" si="13"/>
        <v>352</v>
      </c>
    </row>
    <row r="214" spans="1:13">
      <c r="A214">
        <v>212</v>
      </c>
      <c r="B214" s="121" t="s">
        <v>81</v>
      </c>
      <c r="C214" s="66" t="s">
        <v>318</v>
      </c>
      <c r="D214" s="61"/>
      <c r="E214" s="71" t="s">
        <v>261</v>
      </c>
      <c r="F214" s="62"/>
      <c r="G214" s="27" t="s">
        <v>30</v>
      </c>
      <c r="H214" s="62">
        <v>100</v>
      </c>
      <c r="I214" s="62">
        <v>2</v>
      </c>
      <c r="J214" s="62">
        <v>8</v>
      </c>
      <c r="K214" s="62">
        <v>22</v>
      </c>
      <c r="L214" s="62">
        <f t="shared" si="12"/>
        <v>176</v>
      </c>
      <c r="M214" s="24">
        <f t="shared" si="13"/>
        <v>35.200000000000003</v>
      </c>
    </row>
    <row r="215" spans="1:13">
      <c r="A215">
        <v>213</v>
      </c>
      <c r="B215" s="121" t="s">
        <v>81</v>
      </c>
      <c r="C215" s="66" t="s">
        <v>319</v>
      </c>
      <c r="D215" s="61"/>
      <c r="E215" s="71" t="s">
        <v>320</v>
      </c>
      <c r="F215" s="62"/>
      <c r="G215" s="27" t="s">
        <v>171</v>
      </c>
      <c r="H215" s="62">
        <v>100</v>
      </c>
      <c r="I215" s="62">
        <v>1</v>
      </c>
      <c r="J215" s="62">
        <v>0</v>
      </c>
      <c r="K215" s="62">
        <v>22</v>
      </c>
      <c r="L215" s="62">
        <f t="shared" si="12"/>
        <v>0</v>
      </c>
      <c r="M215" s="24">
        <f t="shared" si="13"/>
        <v>0</v>
      </c>
    </row>
    <row r="216" spans="1:13">
      <c r="A216">
        <v>214</v>
      </c>
      <c r="B216" s="121" t="s">
        <v>81</v>
      </c>
      <c r="C216" s="66" t="s">
        <v>319</v>
      </c>
      <c r="D216" s="61"/>
      <c r="E216" s="71" t="s">
        <v>321</v>
      </c>
      <c r="F216" s="62"/>
      <c r="G216" s="66" t="s">
        <v>354</v>
      </c>
      <c r="H216" s="62">
        <v>1520</v>
      </c>
      <c r="I216" s="62">
        <v>1</v>
      </c>
      <c r="J216" s="62">
        <v>1</v>
      </c>
      <c r="K216" s="62">
        <v>22</v>
      </c>
      <c r="L216" s="62">
        <f t="shared" si="12"/>
        <v>22</v>
      </c>
      <c r="M216" s="24">
        <f t="shared" si="13"/>
        <v>33.44</v>
      </c>
    </row>
    <row r="217" spans="1:13">
      <c r="A217">
        <v>215</v>
      </c>
      <c r="B217" s="121" t="s">
        <v>81</v>
      </c>
      <c r="C217" s="66" t="s">
        <v>319</v>
      </c>
      <c r="D217" s="61"/>
      <c r="E217" s="71" t="s">
        <v>322</v>
      </c>
      <c r="F217" s="62"/>
      <c r="G217" s="7" t="s">
        <v>12</v>
      </c>
      <c r="H217" s="62">
        <v>2600</v>
      </c>
      <c r="I217" s="62">
        <v>1</v>
      </c>
      <c r="J217" s="62">
        <v>10</v>
      </c>
      <c r="K217" s="62">
        <v>22</v>
      </c>
      <c r="L217" s="62">
        <f t="shared" si="12"/>
        <v>220</v>
      </c>
      <c r="M217" s="24">
        <f t="shared" si="13"/>
        <v>572</v>
      </c>
    </row>
    <row r="218" spans="1:13">
      <c r="A218">
        <v>216</v>
      </c>
      <c r="B218" s="121" t="s">
        <v>81</v>
      </c>
      <c r="C218" s="66" t="s">
        <v>319</v>
      </c>
      <c r="D218" s="61"/>
      <c r="E218" s="71" t="s">
        <v>323</v>
      </c>
      <c r="F218" s="62"/>
      <c r="G218" s="27" t="s">
        <v>171</v>
      </c>
      <c r="H218" s="62">
        <v>1200</v>
      </c>
      <c r="I218" s="62">
        <v>1</v>
      </c>
      <c r="J218" s="62">
        <v>1</v>
      </c>
      <c r="K218" s="62">
        <v>22</v>
      </c>
      <c r="L218" s="62">
        <f t="shared" si="12"/>
        <v>22</v>
      </c>
      <c r="M218" s="24">
        <f t="shared" si="13"/>
        <v>26.4</v>
      </c>
    </row>
    <row r="219" spans="1:13">
      <c r="A219">
        <v>217</v>
      </c>
      <c r="B219" s="121" t="s">
        <v>81</v>
      </c>
      <c r="C219" s="66" t="s">
        <v>319</v>
      </c>
      <c r="D219" s="61"/>
      <c r="E219" s="71" t="s">
        <v>324</v>
      </c>
      <c r="F219" s="62"/>
      <c r="G219" s="4" t="s">
        <v>29</v>
      </c>
      <c r="H219" s="62">
        <v>220</v>
      </c>
      <c r="I219" s="62">
        <v>1</v>
      </c>
      <c r="J219" s="62">
        <v>3</v>
      </c>
      <c r="K219" s="62">
        <v>22</v>
      </c>
      <c r="L219" s="62">
        <f t="shared" si="12"/>
        <v>66</v>
      </c>
      <c r="M219" s="24">
        <f t="shared" si="13"/>
        <v>14.52</v>
      </c>
    </row>
    <row r="220" spans="1:13">
      <c r="A220">
        <v>218</v>
      </c>
      <c r="B220" s="121" t="s">
        <v>81</v>
      </c>
      <c r="C220" s="66" t="s">
        <v>319</v>
      </c>
      <c r="D220" s="61"/>
      <c r="E220" s="71" t="s">
        <v>325</v>
      </c>
      <c r="F220" s="62"/>
      <c r="G220" s="7" t="s">
        <v>12</v>
      </c>
      <c r="H220" s="62">
        <v>260</v>
      </c>
      <c r="I220" s="62">
        <v>1</v>
      </c>
      <c r="J220" s="62">
        <v>10</v>
      </c>
      <c r="K220" s="62">
        <v>22</v>
      </c>
      <c r="L220" s="62">
        <f t="shared" si="12"/>
        <v>220</v>
      </c>
      <c r="M220" s="24">
        <f t="shared" si="13"/>
        <v>57.2</v>
      </c>
    </row>
    <row r="221" spans="1:13">
      <c r="A221">
        <v>219</v>
      </c>
      <c r="B221" s="121" t="s">
        <v>81</v>
      </c>
      <c r="C221" s="66" t="s">
        <v>319</v>
      </c>
      <c r="D221" s="61"/>
      <c r="E221" s="73" t="s">
        <v>338</v>
      </c>
      <c r="F221" s="62"/>
      <c r="G221" s="4" t="s">
        <v>29</v>
      </c>
      <c r="H221" s="62">
        <v>1070</v>
      </c>
      <c r="I221" s="62">
        <v>1</v>
      </c>
      <c r="J221" s="62">
        <v>2</v>
      </c>
      <c r="K221" s="62">
        <v>22</v>
      </c>
      <c r="L221" s="62">
        <f t="shared" si="12"/>
        <v>44</v>
      </c>
      <c r="M221" s="24">
        <f t="shared" si="13"/>
        <v>47.08</v>
      </c>
    </row>
    <row r="222" spans="1:13">
      <c r="A222">
        <v>220</v>
      </c>
      <c r="B222" s="121" t="s">
        <v>81</v>
      </c>
      <c r="C222" s="66" t="s">
        <v>319</v>
      </c>
      <c r="D222" s="61"/>
      <c r="E222" s="73" t="s">
        <v>337</v>
      </c>
      <c r="F222" s="62"/>
      <c r="G222" s="66" t="s">
        <v>354</v>
      </c>
      <c r="H222" s="62">
        <v>425</v>
      </c>
      <c r="I222" s="62">
        <v>1</v>
      </c>
      <c r="J222" s="62">
        <v>24</v>
      </c>
      <c r="K222" s="62">
        <v>22</v>
      </c>
      <c r="L222" s="62">
        <f t="shared" si="12"/>
        <v>528</v>
      </c>
      <c r="M222" s="24">
        <f t="shared" si="13"/>
        <v>224.4</v>
      </c>
    </row>
    <row r="223" spans="1:13">
      <c r="A223">
        <v>221</v>
      </c>
      <c r="B223" s="121" t="s">
        <v>81</v>
      </c>
      <c r="C223" s="66" t="s">
        <v>319</v>
      </c>
      <c r="D223" s="61"/>
      <c r="E223" s="73" t="s">
        <v>336</v>
      </c>
      <c r="F223" s="62"/>
      <c r="G223" s="7" t="s">
        <v>12</v>
      </c>
      <c r="H223" s="62">
        <v>1000</v>
      </c>
      <c r="I223" s="62">
        <v>1</v>
      </c>
      <c r="J223" s="62">
        <v>8</v>
      </c>
      <c r="K223" s="62">
        <v>22</v>
      </c>
      <c r="L223" s="62">
        <f t="shared" si="12"/>
        <v>176</v>
      </c>
      <c r="M223" s="24">
        <f t="shared" si="13"/>
        <v>176</v>
      </c>
    </row>
    <row r="224" spans="1:13">
      <c r="A224">
        <v>222</v>
      </c>
      <c r="B224" s="121" t="s">
        <v>81</v>
      </c>
      <c r="C224" s="66" t="s">
        <v>319</v>
      </c>
      <c r="D224" s="61"/>
      <c r="E224" s="73" t="s">
        <v>337</v>
      </c>
      <c r="F224" s="62"/>
      <c r="G224" s="66" t="s">
        <v>354</v>
      </c>
      <c r="H224" s="62">
        <v>425</v>
      </c>
      <c r="I224" s="62">
        <v>1</v>
      </c>
      <c r="J224" s="62">
        <v>24</v>
      </c>
      <c r="K224" s="62">
        <v>22</v>
      </c>
      <c r="L224" s="62">
        <f t="shared" si="12"/>
        <v>528</v>
      </c>
      <c r="M224" s="24">
        <f t="shared" si="13"/>
        <v>224.4</v>
      </c>
    </row>
    <row r="225" spans="1:13">
      <c r="A225">
        <v>223</v>
      </c>
      <c r="B225" s="121" t="s">
        <v>81</v>
      </c>
      <c r="C225" s="66" t="s">
        <v>319</v>
      </c>
      <c r="D225" s="61"/>
      <c r="E225" s="73" t="s">
        <v>245</v>
      </c>
      <c r="F225" s="62"/>
      <c r="G225" s="4" t="s">
        <v>29</v>
      </c>
      <c r="H225" s="62">
        <v>100</v>
      </c>
      <c r="I225" s="62">
        <v>1</v>
      </c>
      <c r="J225" s="62">
        <v>8</v>
      </c>
      <c r="K225" s="62">
        <v>22</v>
      </c>
      <c r="L225" s="62">
        <f t="shared" si="12"/>
        <v>176</v>
      </c>
      <c r="M225" s="24">
        <f t="shared" si="13"/>
        <v>17.600000000000001</v>
      </c>
    </row>
    <row r="226" spans="1:13">
      <c r="A226">
        <v>224</v>
      </c>
      <c r="B226" s="121" t="s">
        <v>81</v>
      </c>
      <c r="C226" s="66" t="s">
        <v>319</v>
      </c>
      <c r="D226" s="61"/>
      <c r="E226" s="73" t="s">
        <v>326</v>
      </c>
      <c r="F226" s="62"/>
      <c r="G226" s="27" t="s">
        <v>171</v>
      </c>
      <c r="H226" s="62">
        <v>300</v>
      </c>
      <c r="I226" s="62">
        <v>1</v>
      </c>
      <c r="J226" s="62">
        <v>8</v>
      </c>
      <c r="K226" s="62">
        <v>22</v>
      </c>
      <c r="L226" s="62">
        <f t="shared" ref="L226:L257" si="14">J226*K226</f>
        <v>176</v>
      </c>
      <c r="M226" s="24">
        <f t="shared" si="13"/>
        <v>52.8</v>
      </c>
    </row>
    <row r="227" spans="1:13">
      <c r="A227">
        <v>225</v>
      </c>
      <c r="B227" s="121" t="s">
        <v>81</v>
      </c>
      <c r="C227" s="66" t="s">
        <v>327</v>
      </c>
      <c r="D227" s="61"/>
      <c r="E227" s="73" t="s">
        <v>328</v>
      </c>
      <c r="F227" s="62"/>
      <c r="G227" s="27" t="s">
        <v>30</v>
      </c>
      <c r="H227" s="62">
        <v>69</v>
      </c>
      <c r="I227" s="62">
        <v>1</v>
      </c>
      <c r="J227" s="62">
        <v>8</v>
      </c>
      <c r="K227" s="62">
        <v>22</v>
      </c>
      <c r="L227" s="62">
        <f t="shared" si="14"/>
        <v>176</v>
      </c>
      <c r="M227" s="24">
        <f t="shared" si="13"/>
        <v>12.144</v>
      </c>
    </row>
    <row r="228" spans="1:13">
      <c r="A228">
        <v>226</v>
      </c>
      <c r="B228" s="121" t="s">
        <v>81</v>
      </c>
      <c r="C228" s="66" t="s">
        <v>327</v>
      </c>
      <c r="D228" s="61"/>
      <c r="E228" s="73" t="s">
        <v>329</v>
      </c>
      <c r="F228" s="62"/>
      <c r="G228" s="27" t="s">
        <v>30</v>
      </c>
      <c r="H228" s="62">
        <v>45</v>
      </c>
      <c r="I228" s="62">
        <v>3</v>
      </c>
      <c r="J228" s="62">
        <v>8</v>
      </c>
      <c r="K228" s="62">
        <v>22</v>
      </c>
      <c r="L228" s="62">
        <f t="shared" si="14"/>
        <v>176</v>
      </c>
      <c r="M228" s="24">
        <f t="shared" si="13"/>
        <v>23.76</v>
      </c>
    </row>
    <row r="229" spans="1:13">
      <c r="A229">
        <v>227</v>
      </c>
      <c r="B229" s="121" t="s">
        <v>81</v>
      </c>
      <c r="C229" s="66" t="s">
        <v>327</v>
      </c>
      <c r="D229" s="61"/>
      <c r="E229" s="73" t="s">
        <v>160</v>
      </c>
      <c r="F229" s="62"/>
      <c r="G229" s="27" t="s">
        <v>30</v>
      </c>
      <c r="H229" s="62">
        <v>23</v>
      </c>
      <c r="I229" s="62">
        <v>3</v>
      </c>
      <c r="J229" s="62">
        <v>8</v>
      </c>
      <c r="K229" s="62">
        <v>22</v>
      </c>
      <c r="L229" s="62">
        <f t="shared" si="14"/>
        <v>176</v>
      </c>
      <c r="M229" s="24">
        <f t="shared" si="13"/>
        <v>12.144</v>
      </c>
    </row>
    <row r="230" spans="1:13">
      <c r="A230">
        <v>228</v>
      </c>
      <c r="B230" s="74" t="s">
        <v>339</v>
      </c>
      <c r="C230" s="66" t="s">
        <v>340</v>
      </c>
      <c r="D230" s="61"/>
      <c r="E230" s="73" t="s">
        <v>341</v>
      </c>
      <c r="F230" s="62" t="s">
        <v>210</v>
      </c>
      <c r="G230" s="27" t="s">
        <v>30</v>
      </c>
      <c r="H230" s="62">
        <v>1200</v>
      </c>
      <c r="I230" s="62">
        <v>1</v>
      </c>
      <c r="J230" s="62">
        <v>7</v>
      </c>
      <c r="K230" s="62">
        <v>22</v>
      </c>
      <c r="L230" s="62">
        <f t="shared" si="14"/>
        <v>154</v>
      </c>
      <c r="M230" s="24">
        <f t="shared" si="13"/>
        <v>184.8</v>
      </c>
    </row>
    <row r="231" spans="1:13">
      <c r="A231">
        <v>229</v>
      </c>
      <c r="B231" s="74" t="s">
        <v>339</v>
      </c>
      <c r="C231" s="66" t="s">
        <v>340</v>
      </c>
      <c r="D231" s="61"/>
      <c r="E231" s="73" t="s">
        <v>342</v>
      </c>
      <c r="F231" s="62"/>
      <c r="G231" s="7" t="s">
        <v>12</v>
      </c>
      <c r="H231" s="62">
        <v>18000</v>
      </c>
      <c r="I231" s="62">
        <v>1</v>
      </c>
      <c r="J231" s="62">
        <v>10</v>
      </c>
      <c r="K231" s="62">
        <v>22</v>
      </c>
      <c r="L231" s="62">
        <f t="shared" si="14"/>
        <v>220</v>
      </c>
      <c r="M231" s="24">
        <f t="shared" si="13"/>
        <v>3960</v>
      </c>
    </row>
    <row r="232" spans="1:13">
      <c r="A232">
        <v>230</v>
      </c>
      <c r="B232" s="74" t="s">
        <v>339</v>
      </c>
      <c r="C232" s="66" t="s">
        <v>340</v>
      </c>
      <c r="D232" s="61"/>
      <c r="E232" s="73" t="s">
        <v>343</v>
      </c>
      <c r="F232" s="62"/>
      <c r="G232" s="4" t="s">
        <v>29</v>
      </c>
      <c r="H232" s="62">
        <v>150</v>
      </c>
      <c r="I232" s="62">
        <v>1</v>
      </c>
      <c r="J232" s="62">
        <v>10</v>
      </c>
      <c r="K232" s="62">
        <v>22</v>
      </c>
      <c r="L232" s="62">
        <f t="shared" si="14"/>
        <v>220</v>
      </c>
      <c r="M232" s="24">
        <f t="shared" si="13"/>
        <v>33</v>
      </c>
    </row>
    <row r="233" spans="1:13">
      <c r="A233">
        <v>231</v>
      </c>
      <c r="B233" s="74" t="s">
        <v>339</v>
      </c>
      <c r="C233" s="66" t="s">
        <v>340</v>
      </c>
      <c r="D233" s="61"/>
      <c r="E233" s="73" t="s">
        <v>344</v>
      </c>
      <c r="F233" s="62"/>
      <c r="G233" s="27" t="s">
        <v>30</v>
      </c>
      <c r="H233" s="62">
        <v>78</v>
      </c>
      <c r="I233" s="62">
        <v>1</v>
      </c>
      <c r="J233" s="62">
        <v>8</v>
      </c>
      <c r="K233" s="62">
        <v>22</v>
      </c>
      <c r="L233" s="62">
        <f t="shared" si="14"/>
        <v>176</v>
      </c>
      <c r="M233" s="24">
        <f t="shared" si="13"/>
        <v>13.728</v>
      </c>
    </row>
    <row r="234" spans="1:13">
      <c r="A234">
        <v>232</v>
      </c>
      <c r="B234" s="74" t="s">
        <v>339</v>
      </c>
      <c r="C234" s="66" t="s">
        <v>345</v>
      </c>
      <c r="D234" s="61"/>
      <c r="E234" s="73" t="s">
        <v>346</v>
      </c>
      <c r="F234" s="62"/>
      <c r="G234" s="27" t="s">
        <v>30</v>
      </c>
      <c r="H234" s="62">
        <v>45</v>
      </c>
      <c r="I234" s="62">
        <v>4</v>
      </c>
      <c r="J234" s="62">
        <v>4</v>
      </c>
      <c r="K234" s="62">
        <v>22</v>
      </c>
      <c r="L234" s="62">
        <f t="shared" si="14"/>
        <v>88</v>
      </c>
      <c r="M234" s="24">
        <f t="shared" si="13"/>
        <v>15.84</v>
      </c>
    </row>
    <row r="235" spans="1:13">
      <c r="A235">
        <v>233</v>
      </c>
      <c r="B235" s="74" t="s">
        <v>339</v>
      </c>
      <c r="C235" s="66" t="s">
        <v>345</v>
      </c>
      <c r="D235" s="61"/>
      <c r="E235" s="73" t="s">
        <v>346</v>
      </c>
      <c r="F235" s="62"/>
      <c r="G235" s="27" t="s">
        <v>30</v>
      </c>
      <c r="H235" s="62">
        <v>45</v>
      </c>
      <c r="I235" s="62">
        <v>1</v>
      </c>
      <c r="J235" s="62">
        <v>4</v>
      </c>
      <c r="K235" s="62">
        <v>22</v>
      </c>
      <c r="L235" s="62">
        <f t="shared" si="14"/>
        <v>88</v>
      </c>
      <c r="M235" s="24">
        <f t="shared" si="13"/>
        <v>3.96</v>
      </c>
    </row>
    <row r="236" spans="1:13">
      <c r="A236">
        <v>234</v>
      </c>
      <c r="B236" s="74" t="s">
        <v>339</v>
      </c>
      <c r="C236" s="66" t="s">
        <v>345</v>
      </c>
      <c r="D236" s="61"/>
      <c r="E236" s="73" t="s">
        <v>347</v>
      </c>
      <c r="F236" s="62"/>
      <c r="G236" s="27" t="s">
        <v>30</v>
      </c>
      <c r="H236" s="62">
        <v>50</v>
      </c>
      <c r="I236" s="62">
        <v>2</v>
      </c>
      <c r="J236" s="62">
        <v>5</v>
      </c>
      <c r="K236" s="62">
        <v>22</v>
      </c>
      <c r="L236" s="62">
        <f t="shared" si="14"/>
        <v>110</v>
      </c>
      <c r="M236" s="24">
        <f t="shared" si="13"/>
        <v>11</v>
      </c>
    </row>
    <row r="237" spans="1:13">
      <c r="A237">
        <v>235</v>
      </c>
      <c r="B237" s="74" t="s">
        <v>339</v>
      </c>
      <c r="C237" s="66" t="s">
        <v>348</v>
      </c>
      <c r="D237" s="61"/>
      <c r="E237" s="73" t="s">
        <v>349</v>
      </c>
      <c r="F237" s="62"/>
      <c r="G237" s="4" t="s">
        <v>29</v>
      </c>
      <c r="H237" s="62">
        <v>25</v>
      </c>
      <c r="I237" s="62">
        <v>2</v>
      </c>
      <c r="J237" s="62">
        <v>5</v>
      </c>
      <c r="K237" s="62">
        <v>22</v>
      </c>
      <c r="L237" s="62">
        <f t="shared" si="14"/>
        <v>110</v>
      </c>
      <c r="M237" s="24">
        <f t="shared" si="13"/>
        <v>5.5</v>
      </c>
    </row>
    <row r="238" spans="1:13">
      <c r="A238">
        <v>236</v>
      </c>
      <c r="B238" s="74" t="s">
        <v>339</v>
      </c>
      <c r="C238" s="66" t="s">
        <v>350</v>
      </c>
      <c r="D238" s="61"/>
      <c r="E238" s="94" t="s">
        <v>351</v>
      </c>
      <c r="F238" s="62"/>
      <c r="G238" s="4" t="s">
        <v>29</v>
      </c>
      <c r="H238" s="62">
        <v>350</v>
      </c>
      <c r="I238" s="62">
        <v>1</v>
      </c>
      <c r="J238" s="62">
        <v>6</v>
      </c>
      <c r="K238" s="62">
        <v>22</v>
      </c>
      <c r="L238" s="62">
        <f t="shared" si="14"/>
        <v>132</v>
      </c>
      <c r="M238" s="24">
        <f t="shared" si="13"/>
        <v>46.2</v>
      </c>
    </row>
    <row r="239" spans="1:13">
      <c r="A239">
        <v>237</v>
      </c>
      <c r="B239" s="74" t="s">
        <v>339</v>
      </c>
      <c r="C239" s="66" t="s">
        <v>350</v>
      </c>
      <c r="D239" s="61"/>
      <c r="E239" s="94" t="s">
        <v>352</v>
      </c>
      <c r="F239" s="62"/>
      <c r="G239" s="4" t="s">
        <v>29</v>
      </c>
      <c r="H239" s="62">
        <v>1200</v>
      </c>
      <c r="I239" s="62">
        <v>2</v>
      </c>
      <c r="J239" s="62">
        <v>8</v>
      </c>
      <c r="K239" s="62">
        <v>22</v>
      </c>
      <c r="L239" s="62">
        <f t="shared" si="14"/>
        <v>176</v>
      </c>
      <c r="M239" s="24">
        <f t="shared" si="13"/>
        <v>422.4</v>
      </c>
    </row>
    <row r="240" spans="1:13">
      <c r="A240">
        <v>238</v>
      </c>
      <c r="B240" s="74" t="s">
        <v>339</v>
      </c>
      <c r="C240" s="66" t="s">
        <v>350</v>
      </c>
      <c r="D240" s="61"/>
      <c r="E240" s="94" t="s">
        <v>353</v>
      </c>
      <c r="F240" s="62"/>
      <c r="G240" s="66" t="s">
        <v>354</v>
      </c>
      <c r="H240" s="62">
        <v>425</v>
      </c>
      <c r="I240" s="62">
        <v>1</v>
      </c>
      <c r="J240" s="62">
        <v>5</v>
      </c>
      <c r="K240" s="62">
        <v>22</v>
      </c>
      <c r="L240" s="62">
        <f t="shared" si="14"/>
        <v>110</v>
      </c>
      <c r="M240" s="24">
        <f t="shared" si="13"/>
        <v>46.75</v>
      </c>
    </row>
    <row r="241" spans="1:13">
      <c r="A241">
        <v>239</v>
      </c>
      <c r="B241" s="74" t="s">
        <v>339</v>
      </c>
      <c r="C241" s="66" t="s">
        <v>350</v>
      </c>
      <c r="D241" s="61"/>
      <c r="E241" s="94" t="s">
        <v>355</v>
      </c>
      <c r="F241" s="62"/>
      <c r="G241" s="4" t="s">
        <v>29</v>
      </c>
      <c r="H241" s="62">
        <v>1500</v>
      </c>
      <c r="I241" s="62">
        <v>1</v>
      </c>
      <c r="J241" s="62">
        <v>10</v>
      </c>
      <c r="K241" s="62">
        <v>22</v>
      </c>
      <c r="L241" s="62">
        <f t="shared" si="14"/>
        <v>220</v>
      </c>
      <c r="M241" s="24">
        <f t="shared" si="13"/>
        <v>330</v>
      </c>
    </row>
    <row r="242" spans="1:13">
      <c r="A242">
        <v>240</v>
      </c>
      <c r="B242" s="74" t="s">
        <v>339</v>
      </c>
      <c r="C242" s="66" t="s">
        <v>350</v>
      </c>
      <c r="D242" s="61"/>
      <c r="E242" s="94" t="s">
        <v>356</v>
      </c>
      <c r="F242" s="62"/>
      <c r="G242" s="4" t="s">
        <v>29</v>
      </c>
      <c r="H242" s="62">
        <v>16</v>
      </c>
      <c r="I242" s="62">
        <v>1</v>
      </c>
      <c r="J242" s="62">
        <v>5</v>
      </c>
      <c r="K242" s="62">
        <v>22</v>
      </c>
      <c r="L242" s="62">
        <f t="shared" si="14"/>
        <v>110</v>
      </c>
      <c r="M242" s="24">
        <f t="shared" si="13"/>
        <v>1.76</v>
      </c>
    </row>
    <row r="243" spans="1:13">
      <c r="A243">
        <v>241</v>
      </c>
      <c r="B243" s="74" t="s">
        <v>339</v>
      </c>
      <c r="C243" s="66" t="s">
        <v>350</v>
      </c>
      <c r="D243" s="61"/>
      <c r="E243" s="94" t="s">
        <v>357</v>
      </c>
      <c r="F243" s="62"/>
      <c r="G243" s="4" t="s">
        <v>29</v>
      </c>
      <c r="H243" s="62">
        <v>25</v>
      </c>
      <c r="I243" s="62">
        <v>1</v>
      </c>
      <c r="J243" s="62">
        <v>10</v>
      </c>
      <c r="K243" s="62">
        <v>22</v>
      </c>
      <c r="L243" s="62">
        <f t="shared" si="14"/>
        <v>220</v>
      </c>
      <c r="M243" s="24">
        <f t="shared" si="13"/>
        <v>5.5</v>
      </c>
    </row>
    <row r="244" spans="1:13">
      <c r="A244">
        <v>242</v>
      </c>
      <c r="B244" s="74" t="s">
        <v>339</v>
      </c>
      <c r="C244" s="66" t="s">
        <v>34</v>
      </c>
      <c r="D244" s="61"/>
      <c r="E244" s="94" t="s">
        <v>358</v>
      </c>
      <c r="F244" s="62"/>
      <c r="G244" s="66" t="s">
        <v>354</v>
      </c>
      <c r="H244" s="62">
        <v>1900</v>
      </c>
      <c r="I244" s="62">
        <v>3</v>
      </c>
      <c r="J244" s="62">
        <v>5</v>
      </c>
      <c r="K244" s="62">
        <v>22</v>
      </c>
      <c r="L244" s="62">
        <f t="shared" si="14"/>
        <v>110</v>
      </c>
      <c r="M244" s="24">
        <f t="shared" si="13"/>
        <v>627</v>
      </c>
    </row>
    <row r="245" spans="1:13">
      <c r="A245">
        <v>243</v>
      </c>
      <c r="B245" s="74" t="s">
        <v>339</v>
      </c>
      <c r="C245" s="66" t="s">
        <v>34</v>
      </c>
      <c r="D245" s="61"/>
      <c r="E245" s="94" t="s">
        <v>359</v>
      </c>
      <c r="F245" s="62"/>
      <c r="G245" s="66" t="s">
        <v>354</v>
      </c>
      <c r="H245" s="62">
        <v>950</v>
      </c>
      <c r="I245" s="62">
        <v>1</v>
      </c>
      <c r="J245" s="62">
        <v>1</v>
      </c>
      <c r="K245" s="62">
        <v>25</v>
      </c>
      <c r="L245" s="62">
        <f t="shared" si="14"/>
        <v>25</v>
      </c>
      <c r="M245" s="24">
        <f t="shared" si="13"/>
        <v>23.75</v>
      </c>
    </row>
    <row r="246" spans="1:13">
      <c r="A246">
        <v>244</v>
      </c>
      <c r="B246" s="74" t="s">
        <v>339</v>
      </c>
      <c r="C246" s="66" t="s">
        <v>34</v>
      </c>
      <c r="D246" s="61"/>
      <c r="E246" s="94" t="s">
        <v>360</v>
      </c>
      <c r="F246" s="62"/>
      <c r="G246" s="66" t="s">
        <v>354</v>
      </c>
      <c r="H246" s="62">
        <v>15</v>
      </c>
      <c r="I246" s="62">
        <v>2</v>
      </c>
      <c r="J246" s="62">
        <v>1</v>
      </c>
      <c r="K246" s="62">
        <v>25</v>
      </c>
      <c r="L246" s="62">
        <f t="shared" si="14"/>
        <v>25</v>
      </c>
      <c r="M246" s="24">
        <f t="shared" si="13"/>
        <v>0.75</v>
      </c>
    </row>
    <row r="247" spans="1:13">
      <c r="A247">
        <v>245</v>
      </c>
      <c r="B247" s="74" t="s">
        <v>339</v>
      </c>
      <c r="C247" s="66" t="s">
        <v>34</v>
      </c>
      <c r="D247" s="61"/>
      <c r="E247" s="94" t="s">
        <v>245</v>
      </c>
      <c r="F247" s="62"/>
      <c r="G247" s="27" t="s">
        <v>30</v>
      </c>
      <c r="H247" s="62">
        <v>100</v>
      </c>
      <c r="I247" s="62">
        <v>14</v>
      </c>
      <c r="J247" s="62">
        <v>4</v>
      </c>
      <c r="K247" s="62">
        <v>22</v>
      </c>
      <c r="L247" s="62">
        <f t="shared" si="14"/>
        <v>88</v>
      </c>
      <c r="M247" s="24">
        <f t="shared" si="13"/>
        <v>123.2</v>
      </c>
    </row>
    <row r="248" spans="1:13">
      <c r="A248">
        <v>246</v>
      </c>
      <c r="B248" s="74" t="s">
        <v>339</v>
      </c>
      <c r="C248" s="66" t="s">
        <v>34</v>
      </c>
      <c r="D248" s="61"/>
      <c r="E248" s="94" t="s">
        <v>361</v>
      </c>
      <c r="F248" s="62"/>
      <c r="G248" s="7" t="s">
        <v>12</v>
      </c>
      <c r="H248" s="62">
        <v>80</v>
      </c>
      <c r="I248" s="62">
        <v>4</v>
      </c>
      <c r="J248" s="62">
        <v>1</v>
      </c>
      <c r="K248" s="62">
        <v>22</v>
      </c>
      <c r="L248" s="62">
        <f t="shared" si="14"/>
        <v>22</v>
      </c>
      <c r="M248" s="24">
        <f t="shared" si="13"/>
        <v>7.04</v>
      </c>
    </row>
    <row r="249" spans="1:13">
      <c r="A249">
        <v>247</v>
      </c>
      <c r="B249" s="74" t="s">
        <v>339</v>
      </c>
      <c r="C249" s="66" t="s">
        <v>34</v>
      </c>
      <c r="D249" s="61"/>
      <c r="E249" s="95" t="s">
        <v>362</v>
      </c>
      <c r="F249" s="62"/>
      <c r="G249" s="27" t="s">
        <v>30</v>
      </c>
      <c r="H249" s="62">
        <v>75</v>
      </c>
      <c r="I249" s="62">
        <v>1</v>
      </c>
      <c r="J249" s="62">
        <v>4</v>
      </c>
      <c r="K249" s="62">
        <v>22</v>
      </c>
      <c r="L249" s="62">
        <f t="shared" si="14"/>
        <v>88</v>
      </c>
      <c r="M249" s="24">
        <f t="shared" si="13"/>
        <v>6.6</v>
      </c>
    </row>
    <row r="250" spans="1:13">
      <c r="A250">
        <v>248</v>
      </c>
      <c r="B250" s="74" t="s">
        <v>339</v>
      </c>
      <c r="C250" s="66" t="s">
        <v>34</v>
      </c>
      <c r="D250" s="61"/>
      <c r="E250" s="95" t="s">
        <v>245</v>
      </c>
      <c r="F250" s="62"/>
      <c r="G250" s="27" t="s">
        <v>30</v>
      </c>
      <c r="H250" s="62">
        <v>100</v>
      </c>
      <c r="I250" s="62">
        <v>4</v>
      </c>
      <c r="J250" s="62">
        <v>4</v>
      </c>
      <c r="K250" s="62">
        <v>22</v>
      </c>
      <c r="L250" s="62">
        <f t="shared" si="14"/>
        <v>88</v>
      </c>
      <c r="M250" s="24">
        <f t="shared" si="13"/>
        <v>35.200000000000003</v>
      </c>
    </row>
    <row r="251" spans="1:13">
      <c r="A251">
        <v>249</v>
      </c>
      <c r="B251" s="74" t="s">
        <v>339</v>
      </c>
      <c r="C251" s="66" t="s">
        <v>34</v>
      </c>
      <c r="D251" s="61"/>
      <c r="E251" s="95" t="s">
        <v>363</v>
      </c>
      <c r="F251" s="62"/>
      <c r="G251" s="27" t="s">
        <v>30</v>
      </c>
      <c r="H251" s="62">
        <v>23</v>
      </c>
      <c r="I251" s="62">
        <v>1</v>
      </c>
      <c r="J251" s="62">
        <v>4</v>
      </c>
      <c r="K251" s="62">
        <v>22</v>
      </c>
      <c r="L251" s="62">
        <f t="shared" si="14"/>
        <v>88</v>
      </c>
      <c r="M251" s="24">
        <f t="shared" si="13"/>
        <v>2.024</v>
      </c>
    </row>
    <row r="252" spans="1:13">
      <c r="A252">
        <v>250</v>
      </c>
      <c r="B252" s="74" t="s">
        <v>339</v>
      </c>
      <c r="C252" s="66" t="s">
        <v>34</v>
      </c>
      <c r="D252" s="61"/>
      <c r="E252" s="95" t="s">
        <v>363</v>
      </c>
      <c r="F252" s="62"/>
      <c r="G252" s="27" t="s">
        <v>30</v>
      </c>
      <c r="H252" s="62">
        <v>23</v>
      </c>
      <c r="I252" s="62">
        <v>1</v>
      </c>
      <c r="J252" s="62">
        <v>4</v>
      </c>
      <c r="K252" s="62">
        <v>22</v>
      </c>
      <c r="L252" s="62">
        <f t="shared" si="14"/>
        <v>88</v>
      </c>
      <c r="M252" s="24">
        <f t="shared" si="13"/>
        <v>2.024</v>
      </c>
    </row>
    <row r="253" spans="1:13">
      <c r="A253">
        <v>251</v>
      </c>
      <c r="B253" s="74" t="s">
        <v>339</v>
      </c>
      <c r="C253" s="66" t="s">
        <v>34</v>
      </c>
      <c r="D253" s="61"/>
      <c r="E253" s="95" t="s">
        <v>363</v>
      </c>
      <c r="F253" s="62"/>
      <c r="G253" s="27" t="s">
        <v>30</v>
      </c>
      <c r="H253" s="62">
        <v>23</v>
      </c>
      <c r="I253" s="62">
        <v>1</v>
      </c>
      <c r="J253" s="62">
        <v>4</v>
      </c>
      <c r="K253" s="62">
        <v>22</v>
      </c>
      <c r="L253" s="62">
        <f t="shared" si="14"/>
        <v>88</v>
      </c>
      <c r="M253" s="24">
        <f t="shared" si="13"/>
        <v>2.024</v>
      </c>
    </row>
    <row r="254" spans="1:13">
      <c r="A254">
        <v>252</v>
      </c>
      <c r="B254" s="74" t="s">
        <v>339</v>
      </c>
      <c r="C254" s="66" t="s">
        <v>364</v>
      </c>
      <c r="D254" s="61"/>
      <c r="E254" s="95" t="s">
        <v>363</v>
      </c>
      <c r="F254" s="62"/>
      <c r="G254" s="27" t="s">
        <v>30</v>
      </c>
      <c r="H254" s="62">
        <v>23</v>
      </c>
      <c r="I254" s="62">
        <v>9</v>
      </c>
      <c r="J254" s="62">
        <v>4</v>
      </c>
      <c r="K254" s="62">
        <v>22</v>
      </c>
      <c r="L254" s="62">
        <f t="shared" si="14"/>
        <v>88</v>
      </c>
      <c r="M254" s="24">
        <f t="shared" si="13"/>
        <v>18.216000000000001</v>
      </c>
    </row>
    <row r="255" spans="1:13">
      <c r="A255">
        <v>253</v>
      </c>
      <c r="B255" s="74" t="s">
        <v>339</v>
      </c>
      <c r="C255" s="66" t="s">
        <v>365</v>
      </c>
      <c r="D255" s="61"/>
      <c r="E255" s="95" t="s">
        <v>366</v>
      </c>
      <c r="F255" s="62"/>
      <c r="G255" s="27" t="s">
        <v>30</v>
      </c>
      <c r="H255" s="62">
        <v>13</v>
      </c>
      <c r="I255" s="62">
        <v>3</v>
      </c>
      <c r="J255" s="62">
        <v>4</v>
      </c>
      <c r="K255" s="62">
        <v>22</v>
      </c>
      <c r="L255" s="62">
        <f t="shared" si="14"/>
        <v>88</v>
      </c>
      <c r="M255" s="24">
        <f t="shared" si="13"/>
        <v>3.4319999999999999</v>
      </c>
    </row>
    <row r="256" spans="1:13">
      <c r="A256">
        <v>254</v>
      </c>
      <c r="B256" s="96" t="s">
        <v>382</v>
      </c>
      <c r="C256" s="66" t="s">
        <v>367</v>
      </c>
      <c r="D256" s="61" t="s">
        <v>368</v>
      </c>
      <c r="E256" s="73" t="s">
        <v>369</v>
      </c>
      <c r="F256" s="62" t="s">
        <v>370</v>
      </c>
      <c r="G256" s="4" t="s">
        <v>29</v>
      </c>
      <c r="H256" s="62">
        <v>11</v>
      </c>
      <c r="I256" s="62">
        <v>1</v>
      </c>
      <c r="J256" s="62">
        <v>8</v>
      </c>
      <c r="K256" s="62">
        <v>22</v>
      </c>
      <c r="L256" s="62">
        <f t="shared" si="14"/>
        <v>176</v>
      </c>
      <c r="M256" s="24">
        <f t="shared" si="13"/>
        <v>1.9359999999999999</v>
      </c>
    </row>
    <row r="257" spans="1:13">
      <c r="A257">
        <v>255</v>
      </c>
      <c r="B257" s="96" t="s">
        <v>382</v>
      </c>
      <c r="C257" s="66" t="s">
        <v>367</v>
      </c>
      <c r="D257" s="61" t="s">
        <v>368</v>
      </c>
      <c r="E257" s="73" t="s">
        <v>371</v>
      </c>
      <c r="F257" s="62" t="s">
        <v>372</v>
      </c>
      <c r="G257" s="27" t="s">
        <v>30</v>
      </c>
      <c r="H257" s="62">
        <v>600</v>
      </c>
      <c r="I257" s="62">
        <v>1</v>
      </c>
      <c r="J257" s="62">
        <v>8</v>
      </c>
      <c r="K257" s="62">
        <v>22</v>
      </c>
      <c r="L257" s="62">
        <f t="shared" si="14"/>
        <v>176</v>
      </c>
      <c r="M257" s="24">
        <f t="shared" si="13"/>
        <v>105.6</v>
      </c>
    </row>
    <row r="258" spans="1:13">
      <c r="A258">
        <v>256</v>
      </c>
      <c r="B258" s="96" t="s">
        <v>382</v>
      </c>
      <c r="C258" s="66" t="s">
        <v>367</v>
      </c>
      <c r="D258" s="61" t="s">
        <v>368</v>
      </c>
      <c r="E258" s="73" t="s">
        <v>373</v>
      </c>
      <c r="F258" s="62" t="s">
        <v>374</v>
      </c>
      <c r="G258" s="4" t="s">
        <v>29</v>
      </c>
      <c r="H258" s="62">
        <v>280</v>
      </c>
      <c r="I258" s="62">
        <v>1</v>
      </c>
      <c r="J258" s="62">
        <v>8</v>
      </c>
      <c r="K258" s="62">
        <v>22</v>
      </c>
      <c r="L258" s="62">
        <f t="shared" ref="L258:L273" si="15">J258*K258</f>
        <v>176</v>
      </c>
      <c r="M258" s="24">
        <f t="shared" ref="M258:M319" si="16">(L258*H258*I258)/1000</f>
        <v>49.28</v>
      </c>
    </row>
    <row r="259" spans="1:13">
      <c r="A259">
        <v>257</v>
      </c>
      <c r="B259" s="96" t="s">
        <v>382</v>
      </c>
      <c r="C259" s="66" t="s">
        <v>367</v>
      </c>
      <c r="D259" s="61" t="s">
        <v>368</v>
      </c>
      <c r="E259" s="73" t="s">
        <v>375</v>
      </c>
      <c r="F259" s="62"/>
      <c r="G259" s="4" t="s">
        <v>29</v>
      </c>
      <c r="H259" s="62">
        <v>95</v>
      </c>
      <c r="I259" s="62">
        <v>1</v>
      </c>
      <c r="J259" s="62">
        <v>1</v>
      </c>
      <c r="K259" s="62">
        <v>22</v>
      </c>
      <c r="L259" s="62">
        <f t="shared" si="15"/>
        <v>22</v>
      </c>
      <c r="M259" s="24">
        <f t="shared" si="16"/>
        <v>2.09</v>
      </c>
    </row>
    <row r="260" spans="1:13">
      <c r="A260">
        <v>258</v>
      </c>
      <c r="B260" s="96" t="s">
        <v>382</v>
      </c>
      <c r="C260" s="66" t="s">
        <v>367</v>
      </c>
      <c r="D260" s="61" t="s">
        <v>368</v>
      </c>
      <c r="E260" s="73" t="s">
        <v>376</v>
      </c>
      <c r="F260" s="62"/>
      <c r="G260" s="7" t="s">
        <v>12</v>
      </c>
      <c r="H260" s="92">
        <v>1700</v>
      </c>
      <c r="I260" s="62">
        <v>1</v>
      </c>
      <c r="J260" s="62">
        <v>4</v>
      </c>
      <c r="K260" s="62">
        <v>22</v>
      </c>
      <c r="L260" s="62">
        <f t="shared" si="15"/>
        <v>88</v>
      </c>
      <c r="M260" s="24">
        <f t="shared" si="16"/>
        <v>149.6</v>
      </c>
    </row>
    <row r="261" spans="1:13">
      <c r="A261">
        <v>259</v>
      </c>
      <c r="B261" s="96" t="s">
        <v>382</v>
      </c>
      <c r="C261" s="66" t="s">
        <v>367</v>
      </c>
      <c r="D261" s="61" t="s">
        <v>368</v>
      </c>
      <c r="E261" s="73" t="s">
        <v>377</v>
      </c>
      <c r="F261" s="62"/>
      <c r="G261" s="27" t="s">
        <v>30</v>
      </c>
      <c r="H261" s="62">
        <v>500</v>
      </c>
      <c r="I261" s="62">
        <v>1</v>
      </c>
      <c r="J261" s="62">
        <v>2</v>
      </c>
      <c r="K261" s="62">
        <v>22</v>
      </c>
      <c r="L261" s="62">
        <f t="shared" si="15"/>
        <v>44</v>
      </c>
      <c r="M261" s="24">
        <f t="shared" si="16"/>
        <v>22</v>
      </c>
    </row>
    <row r="262" spans="1:13">
      <c r="A262">
        <v>260</v>
      </c>
      <c r="B262" s="96" t="s">
        <v>382</v>
      </c>
      <c r="C262" s="66" t="s">
        <v>367</v>
      </c>
      <c r="D262" s="61" t="s">
        <v>368</v>
      </c>
      <c r="E262" s="73" t="s">
        <v>378</v>
      </c>
      <c r="F262" s="62"/>
      <c r="G262" s="4" t="s">
        <v>29</v>
      </c>
      <c r="H262" s="62">
        <v>50</v>
      </c>
      <c r="I262" s="62">
        <v>1</v>
      </c>
      <c r="J262" s="62">
        <v>1</v>
      </c>
      <c r="K262" s="62">
        <v>22</v>
      </c>
      <c r="L262" s="62">
        <f t="shared" si="15"/>
        <v>22</v>
      </c>
      <c r="M262" s="24">
        <f t="shared" si="16"/>
        <v>1.1000000000000001</v>
      </c>
    </row>
    <row r="263" spans="1:13">
      <c r="A263">
        <v>261</v>
      </c>
      <c r="B263" s="96" t="s">
        <v>382</v>
      </c>
      <c r="C263" s="66" t="s">
        <v>367</v>
      </c>
      <c r="D263" s="61" t="s">
        <v>368</v>
      </c>
      <c r="E263" s="73" t="s">
        <v>379</v>
      </c>
      <c r="F263" s="62"/>
      <c r="G263" s="4" t="s">
        <v>29</v>
      </c>
      <c r="H263" s="62">
        <v>120</v>
      </c>
      <c r="I263" s="62">
        <v>1</v>
      </c>
      <c r="J263" s="62">
        <v>1</v>
      </c>
      <c r="K263" s="62">
        <v>22</v>
      </c>
      <c r="L263" s="62">
        <f t="shared" si="15"/>
        <v>22</v>
      </c>
      <c r="M263" s="24">
        <f t="shared" si="16"/>
        <v>2.64</v>
      </c>
    </row>
    <row r="264" spans="1:13">
      <c r="A264">
        <v>262</v>
      </c>
      <c r="B264" s="96" t="s">
        <v>382</v>
      </c>
      <c r="C264" s="66" t="s">
        <v>367</v>
      </c>
      <c r="D264" s="61" t="s">
        <v>368</v>
      </c>
      <c r="E264" s="73" t="s">
        <v>380</v>
      </c>
      <c r="F264" s="62"/>
      <c r="G264" s="27" t="s">
        <v>30</v>
      </c>
      <c r="H264" s="62">
        <v>39</v>
      </c>
      <c r="I264" s="62">
        <v>1</v>
      </c>
      <c r="J264" s="62">
        <v>8</v>
      </c>
      <c r="K264" s="62">
        <v>22</v>
      </c>
      <c r="L264" s="62">
        <f t="shared" si="15"/>
        <v>176</v>
      </c>
      <c r="M264" s="24">
        <f t="shared" si="16"/>
        <v>6.8639999999999999</v>
      </c>
    </row>
    <row r="265" spans="1:13">
      <c r="A265">
        <v>263</v>
      </c>
      <c r="B265" s="96" t="s">
        <v>382</v>
      </c>
      <c r="C265" s="66" t="s">
        <v>367</v>
      </c>
      <c r="D265" s="61" t="s">
        <v>368</v>
      </c>
      <c r="E265" s="73" t="s">
        <v>381</v>
      </c>
      <c r="F265" s="62"/>
      <c r="G265" s="4" t="s">
        <v>29</v>
      </c>
      <c r="H265" s="62">
        <v>120</v>
      </c>
      <c r="I265" s="62">
        <v>1</v>
      </c>
      <c r="J265" s="62">
        <v>8</v>
      </c>
      <c r="K265" s="62">
        <v>22</v>
      </c>
      <c r="L265" s="62">
        <f t="shared" si="15"/>
        <v>176</v>
      </c>
      <c r="M265" s="24">
        <f t="shared" si="16"/>
        <v>21.12</v>
      </c>
    </row>
    <row r="266" spans="1:13">
      <c r="A266">
        <v>264</v>
      </c>
      <c r="B266" s="97" t="s">
        <v>428</v>
      </c>
      <c r="C266" s="66" t="s">
        <v>383</v>
      </c>
      <c r="D266" s="61"/>
      <c r="E266" s="73" t="s">
        <v>384</v>
      </c>
      <c r="F266" s="62"/>
      <c r="G266" s="4" t="s">
        <v>29</v>
      </c>
      <c r="H266" s="62">
        <v>20</v>
      </c>
      <c r="I266" s="62">
        <v>1</v>
      </c>
      <c r="J266" s="62">
        <v>8</v>
      </c>
      <c r="K266" s="62">
        <v>24</v>
      </c>
      <c r="L266" s="62">
        <f t="shared" si="15"/>
        <v>192</v>
      </c>
      <c r="M266" s="24">
        <f t="shared" si="16"/>
        <v>3.84</v>
      </c>
    </row>
    <row r="267" spans="1:13">
      <c r="A267">
        <v>265</v>
      </c>
      <c r="B267" s="97" t="s">
        <v>428</v>
      </c>
      <c r="C267" s="66" t="s">
        <v>383</v>
      </c>
      <c r="D267" s="61"/>
      <c r="E267" s="73" t="s">
        <v>385</v>
      </c>
      <c r="F267" s="62"/>
      <c r="G267" s="27" t="s">
        <v>30</v>
      </c>
      <c r="H267" s="62">
        <v>65</v>
      </c>
      <c r="I267" s="62">
        <v>3</v>
      </c>
      <c r="J267" s="62">
        <v>8</v>
      </c>
      <c r="K267" s="62">
        <v>24</v>
      </c>
      <c r="L267" s="62">
        <f t="shared" si="15"/>
        <v>192</v>
      </c>
      <c r="M267" s="24">
        <f t="shared" si="16"/>
        <v>37.44</v>
      </c>
    </row>
    <row r="268" spans="1:13">
      <c r="A268">
        <v>266</v>
      </c>
      <c r="B268" s="97" t="s">
        <v>428</v>
      </c>
      <c r="C268" s="66" t="s">
        <v>383</v>
      </c>
      <c r="D268" s="61"/>
      <c r="E268" s="73" t="s">
        <v>386</v>
      </c>
      <c r="F268" s="62" t="s">
        <v>387</v>
      </c>
      <c r="G268" s="7" t="s">
        <v>12</v>
      </c>
      <c r="H268" s="62">
        <v>2000</v>
      </c>
      <c r="I268" s="62">
        <v>1</v>
      </c>
      <c r="J268" s="62">
        <v>10</v>
      </c>
      <c r="K268" s="62">
        <v>24</v>
      </c>
      <c r="L268" s="62">
        <f t="shared" si="15"/>
        <v>240</v>
      </c>
      <c r="M268" s="24">
        <f t="shared" si="16"/>
        <v>480</v>
      </c>
    </row>
    <row r="269" spans="1:13">
      <c r="A269">
        <v>267</v>
      </c>
      <c r="B269" s="97" t="s">
        <v>428</v>
      </c>
      <c r="C269" s="66" t="s">
        <v>383</v>
      </c>
      <c r="D269" s="61"/>
      <c r="E269" s="73" t="s">
        <v>388</v>
      </c>
      <c r="F269" s="62"/>
      <c r="G269" s="27" t="s">
        <v>30</v>
      </c>
      <c r="H269" s="62">
        <v>200</v>
      </c>
      <c r="I269" s="62">
        <v>8</v>
      </c>
      <c r="J269" s="62">
        <v>5</v>
      </c>
      <c r="K269" s="62">
        <v>24</v>
      </c>
      <c r="L269" s="62">
        <f t="shared" si="15"/>
        <v>120</v>
      </c>
      <c r="M269" s="24">
        <f t="shared" si="16"/>
        <v>192</v>
      </c>
    </row>
    <row r="270" spans="1:13">
      <c r="A270">
        <v>268</v>
      </c>
      <c r="B270" s="97" t="s">
        <v>428</v>
      </c>
      <c r="C270" s="66" t="s">
        <v>383</v>
      </c>
      <c r="D270" s="61"/>
      <c r="E270" s="73" t="s">
        <v>389</v>
      </c>
      <c r="F270" s="62"/>
      <c r="G270" s="27" t="s">
        <v>30</v>
      </c>
      <c r="H270" s="62">
        <v>180</v>
      </c>
      <c r="I270" s="62">
        <v>5</v>
      </c>
      <c r="J270" s="62">
        <v>5</v>
      </c>
      <c r="K270" s="62">
        <v>24</v>
      </c>
      <c r="L270" s="62">
        <f t="shared" si="15"/>
        <v>120</v>
      </c>
      <c r="M270" s="24">
        <f t="shared" si="16"/>
        <v>108</v>
      </c>
    </row>
    <row r="271" spans="1:13">
      <c r="A271">
        <v>269</v>
      </c>
      <c r="B271" s="97" t="s">
        <v>428</v>
      </c>
      <c r="C271" s="66" t="s">
        <v>383</v>
      </c>
      <c r="D271" s="61"/>
      <c r="E271" s="73" t="s">
        <v>390</v>
      </c>
      <c r="F271" s="62"/>
      <c r="G271" s="4" t="s">
        <v>29</v>
      </c>
      <c r="H271" s="62">
        <v>400</v>
      </c>
      <c r="I271" s="62">
        <v>1</v>
      </c>
      <c r="J271" s="62">
        <v>4</v>
      </c>
      <c r="K271" s="62">
        <v>24</v>
      </c>
      <c r="L271" s="62">
        <f t="shared" si="15"/>
        <v>96</v>
      </c>
      <c r="M271" s="24">
        <f t="shared" si="16"/>
        <v>38.4</v>
      </c>
    </row>
    <row r="272" spans="1:13">
      <c r="A272">
        <v>270</v>
      </c>
      <c r="B272" s="97" t="s">
        <v>428</v>
      </c>
      <c r="C272" s="66" t="s">
        <v>391</v>
      </c>
      <c r="D272" s="61"/>
      <c r="E272" s="73" t="s">
        <v>427</v>
      </c>
      <c r="F272" s="62"/>
      <c r="G272" s="7" t="s">
        <v>12</v>
      </c>
      <c r="H272" s="62">
        <v>2000</v>
      </c>
      <c r="I272" s="62">
        <v>1</v>
      </c>
      <c r="J272" s="62">
        <v>10</v>
      </c>
      <c r="K272" s="62">
        <v>24</v>
      </c>
      <c r="L272" s="62">
        <f t="shared" si="15"/>
        <v>240</v>
      </c>
      <c r="M272" s="24">
        <f t="shared" si="16"/>
        <v>480</v>
      </c>
    </row>
    <row r="273" spans="1:13">
      <c r="A273">
        <v>271</v>
      </c>
      <c r="B273" s="97" t="s">
        <v>428</v>
      </c>
      <c r="C273" s="66" t="s">
        <v>391</v>
      </c>
      <c r="D273" s="61"/>
      <c r="E273" s="73" t="s">
        <v>389</v>
      </c>
      <c r="F273" s="62"/>
      <c r="G273" s="27" t="s">
        <v>30</v>
      </c>
      <c r="H273" s="62">
        <v>180</v>
      </c>
      <c r="I273" s="62">
        <v>4</v>
      </c>
      <c r="J273" s="62">
        <v>5</v>
      </c>
      <c r="K273" s="62">
        <v>24</v>
      </c>
      <c r="L273" s="62">
        <f t="shared" si="15"/>
        <v>120</v>
      </c>
      <c r="M273" s="24">
        <f t="shared" si="16"/>
        <v>86.4</v>
      </c>
    </row>
    <row r="274" spans="1:13">
      <c r="A274">
        <v>272</v>
      </c>
      <c r="B274" s="97" t="s">
        <v>428</v>
      </c>
      <c r="C274" s="66" t="s">
        <v>391</v>
      </c>
      <c r="D274" s="61"/>
      <c r="E274" s="73" t="s">
        <v>394</v>
      </c>
      <c r="F274" s="62"/>
      <c r="G274" s="4" t="s">
        <v>29</v>
      </c>
      <c r="H274" s="62">
        <v>400</v>
      </c>
      <c r="I274" s="62">
        <v>1</v>
      </c>
      <c r="J274" s="62">
        <v>4</v>
      </c>
      <c r="K274" s="62">
        <v>24</v>
      </c>
      <c r="L274" s="62">
        <f t="shared" ref="L274:L308" si="17">J274*K274</f>
        <v>96</v>
      </c>
      <c r="M274" s="24">
        <f t="shared" si="16"/>
        <v>38.4</v>
      </c>
    </row>
    <row r="275" spans="1:13">
      <c r="A275">
        <v>273</v>
      </c>
      <c r="B275" s="97" t="s">
        <v>428</v>
      </c>
      <c r="C275" s="66" t="s">
        <v>391</v>
      </c>
      <c r="D275" s="61"/>
      <c r="E275" s="73" t="s">
        <v>388</v>
      </c>
      <c r="F275" s="62"/>
      <c r="G275" s="27" t="s">
        <v>30</v>
      </c>
      <c r="H275" s="62">
        <v>200</v>
      </c>
      <c r="I275" s="62">
        <v>8</v>
      </c>
      <c r="J275" s="62">
        <v>5</v>
      </c>
      <c r="K275" s="62">
        <v>24</v>
      </c>
      <c r="L275" s="62">
        <f t="shared" si="17"/>
        <v>120</v>
      </c>
      <c r="M275" s="24">
        <f t="shared" si="16"/>
        <v>192</v>
      </c>
    </row>
    <row r="276" spans="1:13">
      <c r="A276">
        <v>274</v>
      </c>
      <c r="B276" s="97" t="s">
        <v>428</v>
      </c>
      <c r="C276" s="66" t="s">
        <v>395</v>
      </c>
      <c r="D276" s="61"/>
      <c r="E276" s="73" t="s">
        <v>396</v>
      </c>
      <c r="F276" s="62"/>
      <c r="G276" s="4" t="s">
        <v>29</v>
      </c>
      <c r="H276" s="62">
        <v>500</v>
      </c>
      <c r="I276" s="62">
        <v>1</v>
      </c>
      <c r="J276" s="62">
        <v>4</v>
      </c>
      <c r="K276" s="62">
        <v>24</v>
      </c>
      <c r="L276" s="62">
        <f t="shared" si="17"/>
        <v>96</v>
      </c>
      <c r="M276" s="24">
        <f t="shared" si="16"/>
        <v>48</v>
      </c>
    </row>
    <row r="277" spans="1:13">
      <c r="A277">
        <v>275</v>
      </c>
      <c r="B277" s="97" t="s">
        <v>428</v>
      </c>
      <c r="C277" s="66" t="s">
        <v>395</v>
      </c>
      <c r="D277" s="61"/>
      <c r="E277" s="73" t="s">
        <v>397</v>
      </c>
      <c r="F277" s="62"/>
      <c r="G277" s="27" t="s">
        <v>30</v>
      </c>
      <c r="H277" s="62">
        <v>200</v>
      </c>
      <c r="I277" s="62">
        <v>8</v>
      </c>
      <c r="J277" s="62">
        <v>5</v>
      </c>
      <c r="K277" s="62">
        <v>24</v>
      </c>
      <c r="L277" s="62">
        <f t="shared" si="17"/>
        <v>120</v>
      </c>
      <c r="M277" s="24">
        <f t="shared" si="16"/>
        <v>192</v>
      </c>
    </row>
    <row r="278" spans="1:13">
      <c r="A278">
        <v>276</v>
      </c>
      <c r="B278" s="97" t="s">
        <v>428</v>
      </c>
      <c r="C278" s="66" t="s">
        <v>395</v>
      </c>
      <c r="D278" s="61"/>
      <c r="E278" s="73" t="s">
        <v>398</v>
      </c>
      <c r="F278" s="62"/>
      <c r="G278" s="4" t="s">
        <v>29</v>
      </c>
      <c r="H278" s="62">
        <v>180</v>
      </c>
      <c r="I278" s="62">
        <v>1</v>
      </c>
      <c r="J278" s="62">
        <v>1</v>
      </c>
      <c r="K278" s="62">
        <v>24</v>
      </c>
      <c r="L278" s="62">
        <f t="shared" si="17"/>
        <v>24</v>
      </c>
      <c r="M278" s="24">
        <f t="shared" si="16"/>
        <v>4.32</v>
      </c>
    </row>
    <row r="279" spans="1:13">
      <c r="A279">
        <v>277</v>
      </c>
      <c r="B279" s="97" t="s">
        <v>428</v>
      </c>
      <c r="C279" s="66" t="s">
        <v>395</v>
      </c>
      <c r="D279" s="61"/>
      <c r="E279" s="73" t="s">
        <v>427</v>
      </c>
      <c r="F279" s="62"/>
      <c r="G279" s="7" t="s">
        <v>12</v>
      </c>
      <c r="H279" s="62">
        <v>2000</v>
      </c>
      <c r="I279" s="62">
        <v>1</v>
      </c>
      <c r="J279" s="62">
        <v>10</v>
      </c>
      <c r="K279" s="62">
        <v>24</v>
      </c>
      <c r="L279" s="62">
        <f t="shared" si="17"/>
        <v>240</v>
      </c>
      <c r="M279" s="24">
        <f t="shared" si="16"/>
        <v>480</v>
      </c>
    </row>
    <row r="280" spans="1:13">
      <c r="A280">
        <v>278</v>
      </c>
      <c r="B280" s="97" t="s">
        <v>428</v>
      </c>
      <c r="C280" s="66" t="s">
        <v>395</v>
      </c>
      <c r="D280" s="61"/>
      <c r="E280" s="73" t="s">
        <v>399</v>
      </c>
      <c r="F280" s="62" t="s">
        <v>400</v>
      </c>
      <c r="G280" s="7" t="s">
        <v>12</v>
      </c>
      <c r="H280" s="62">
        <v>3520</v>
      </c>
      <c r="I280" s="62">
        <v>1</v>
      </c>
      <c r="J280" s="62">
        <v>10</v>
      </c>
      <c r="K280" s="62">
        <v>24</v>
      </c>
      <c r="L280" s="62">
        <f t="shared" si="17"/>
        <v>240</v>
      </c>
      <c r="M280" s="24">
        <f t="shared" si="16"/>
        <v>844.8</v>
      </c>
    </row>
    <row r="281" spans="1:13">
      <c r="A281">
        <v>279</v>
      </c>
      <c r="B281" s="97" t="s">
        <v>428</v>
      </c>
      <c r="C281" s="66" t="s">
        <v>395</v>
      </c>
      <c r="D281" s="61"/>
      <c r="E281" s="73" t="s">
        <v>401</v>
      </c>
      <c r="F281" s="62"/>
      <c r="G281" s="4" t="s">
        <v>29</v>
      </c>
      <c r="H281" s="62">
        <v>400</v>
      </c>
      <c r="I281" s="62">
        <v>1</v>
      </c>
      <c r="J281" s="62">
        <v>4</v>
      </c>
      <c r="K281" s="62">
        <v>24</v>
      </c>
      <c r="L281" s="62">
        <f t="shared" si="17"/>
        <v>96</v>
      </c>
      <c r="M281" s="24">
        <f t="shared" si="16"/>
        <v>38.4</v>
      </c>
    </row>
    <row r="282" spans="1:13">
      <c r="A282">
        <v>280</v>
      </c>
      <c r="B282" s="97" t="s">
        <v>428</v>
      </c>
      <c r="C282" s="66" t="s">
        <v>395</v>
      </c>
      <c r="D282" s="61"/>
      <c r="E282" s="73" t="s">
        <v>402</v>
      </c>
      <c r="F282" s="62"/>
      <c r="G282" s="27" t="s">
        <v>30</v>
      </c>
      <c r="H282" s="62">
        <v>180</v>
      </c>
      <c r="I282" s="62">
        <v>4</v>
      </c>
      <c r="J282" s="62">
        <v>5</v>
      </c>
      <c r="K282" s="62">
        <v>24</v>
      </c>
      <c r="L282" s="62">
        <f t="shared" si="17"/>
        <v>120</v>
      </c>
      <c r="M282" s="24">
        <f t="shared" si="16"/>
        <v>86.4</v>
      </c>
    </row>
    <row r="283" spans="1:13">
      <c r="A283">
        <v>281</v>
      </c>
      <c r="B283" s="97" t="s">
        <v>428</v>
      </c>
      <c r="C283" s="66" t="s">
        <v>403</v>
      </c>
      <c r="D283" s="61"/>
      <c r="E283" s="73" t="s">
        <v>392</v>
      </c>
      <c r="F283" s="62" t="s">
        <v>393</v>
      </c>
      <c r="G283" s="7" t="s">
        <v>12</v>
      </c>
      <c r="H283" s="62">
        <v>2116</v>
      </c>
      <c r="I283" s="62">
        <v>1</v>
      </c>
      <c r="J283" s="62">
        <v>10</v>
      </c>
      <c r="K283" s="62">
        <v>24</v>
      </c>
      <c r="L283" s="62">
        <f t="shared" si="17"/>
        <v>240</v>
      </c>
      <c r="M283" s="24">
        <f t="shared" si="16"/>
        <v>507.84</v>
      </c>
    </row>
    <row r="284" spans="1:13">
      <c r="A284">
        <v>282</v>
      </c>
      <c r="B284" s="97" t="s">
        <v>428</v>
      </c>
      <c r="C284" s="66" t="s">
        <v>403</v>
      </c>
      <c r="D284" s="61"/>
      <c r="E284" s="73" t="s">
        <v>404</v>
      </c>
      <c r="F284" s="62"/>
      <c r="G284" s="4" t="s">
        <v>29</v>
      </c>
      <c r="H284" s="62">
        <v>400</v>
      </c>
      <c r="I284" s="62">
        <v>1</v>
      </c>
      <c r="J284" s="62">
        <v>4</v>
      </c>
      <c r="K284" s="62">
        <v>24</v>
      </c>
      <c r="L284" s="62">
        <f t="shared" si="17"/>
        <v>96</v>
      </c>
      <c r="M284" s="24">
        <f t="shared" si="16"/>
        <v>38.4</v>
      </c>
    </row>
    <row r="285" spans="1:13">
      <c r="A285">
        <v>283</v>
      </c>
      <c r="B285" s="97" t="s">
        <v>428</v>
      </c>
      <c r="C285" s="66" t="s">
        <v>403</v>
      </c>
      <c r="D285" s="61"/>
      <c r="E285" s="73" t="s">
        <v>405</v>
      </c>
      <c r="F285" s="62"/>
      <c r="G285" s="27" t="s">
        <v>30</v>
      </c>
      <c r="H285" s="62">
        <v>180</v>
      </c>
      <c r="I285" s="62">
        <v>4</v>
      </c>
      <c r="J285" s="62">
        <v>5</v>
      </c>
      <c r="K285" s="62">
        <v>24</v>
      </c>
      <c r="L285" s="62">
        <f t="shared" si="17"/>
        <v>120</v>
      </c>
      <c r="M285" s="24">
        <f t="shared" si="16"/>
        <v>86.4</v>
      </c>
    </row>
    <row r="286" spans="1:13">
      <c r="A286">
        <v>284</v>
      </c>
      <c r="B286" s="97" t="s">
        <v>428</v>
      </c>
      <c r="C286" s="66" t="s">
        <v>403</v>
      </c>
      <c r="D286" s="61"/>
      <c r="E286" s="73" t="s">
        <v>397</v>
      </c>
      <c r="F286" s="62"/>
      <c r="G286" s="27" t="s">
        <v>30</v>
      </c>
      <c r="H286" s="62">
        <v>200</v>
      </c>
      <c r="I286" s="62">
        <v>8</v>
      </c>
      <c r="J286" s="62">
        <v>5</v>
      </c>
      <c r="K286" s="62">
        <v>24</v>
      </c>
      <c r="L286" s="62">
        <f t="shared" si="17"/>
        <v>120</v>
      </c>
      <c r="M286" s="24">
        <f t="shared" si="16"/>
        <v>192</v>
      </c>
    </row>
    <row r="287" spans="1:13">
      <c r="A287">
        <v>285</v>
      </c>
      <c r="B287" s="97" t="s">
        <v>428</v>
      </c>
      <c r="C287" s="66" t="s">
        <v>406</v>
      </c>
      <c r="D287" s="61"/>
      <c r="E287" s="73" t="s">
        <v>392</v>
      </c>
      <c r="F287" s="62" t="s">
        <v>393</v>
      </c>
      <c r="G287" s="7" t="s">
        <v>12</v>
      </c>
      <c r="H287" s="62">
        <v>2116</v>
      </c>
      <c r="I287" s="62">
        <v>1</v>
      </c>
      <c r="J287" s="62">
        <v>10</v>
      </c>
      <c r="K287" s="62">
        <v>24</v>
      </c>
      <c r="L287" s="62">
        <f t="shared" si="17"/>
        <v>240</v>
      </c>
      <c r="M287" s="24">
        <f t="shared" si="16"/>
        <v>507.84</v>
      </c>
    </row>
    <row r="288" spans="1:13">
      <c r="A288">
        <v>286</v>
      </c>
      <c r="B288" s="97" t="s">
        <v>428</v>
      </c>
      <c r="C288" s="66" t="s">
        <v>406</v>
      </c>
      <c r="D288" s="61"/>
      <c r="E288" s="73" t="s">
        <v>404</v>
      </c>
      <c r="F288" s="62"/>
      <c r="G288" s="4" t="s">
        <v>29</v>
      </c>
      <c r="H288" s="62">
        <v>400</v>
      </c>
      <c r="I288" s="62">
        <v>1</v>
      </c>
      <c r="J288" s="62">
        <v>4</v>
      </c>
      <c r="K288" s="62">
        <v>24</v>
      </c>
      <c r="L288" s="62">
        <f t="shared" si="17"/>
        <v>96</v>
      </c>
      <c r="M288" s="24">
        <f t="shared" si="16"/>
        <v>38.4</v>
      </c>
    </row>
    <row r="289" spans="1:13">
      <c r="A289">
        <v>287</v>
      </c>
      <c r="B289" s="97" t="s">
        <v>428</v>
      </c>
      <c r="C289" s="66" t="s">
        <v>406</v>
      </c>
      <c r="D289" s="61"/>
      <c r="E289" s="73" t="s">
        <v>407</v>
      </c>
      <c r="F289" s="62"/>
      <c r="G289" s="27" t="s">
        <v>30</v>
      </c>
      <c r="H289" s="62">
        <v>180</v>
      </c>
      <c r="I289" s="62">
        <v>3</v>
      </c>
      <c r="J289" s="62">
        <v>5</v>
      </c>
      <c r="K289" s="62">
        <v>24</v>
      </c>
      <c r="L289" s="62">
        <f t="shared" si="17"/>
        <v>120</v>
      </c>
      <c r="M289" s="24">
        <f t="shared" si="16"/>
        <v>64.8</v>
      </c>
    </row>
    <row r="290" spans="1:13">
      <c r="A290">
        <v>288</v>
      </c>
      <c r="B290" s="97" t="s">
        <v>428</v>
      </c>
      <c r="C290" s="66" t="s">
        <v>406</v>
      </c>
      <c r="D290" s="61"/>
      <c r="E290" s="73" t="s">
        <v>397</v>
      </c>
      <c r="F290" s="62"/>
      <c r="G290" s="27" t="s">
        <v>30</v>
      </c>
      <c r="H290" s="62">
        <v>200</v>
      </c>
      <c r="I290" s="62">
        <v>8</v>
      </c>
      <c r="J290" s="62">
        <v>5</v>
      </c>
      <c r="K290" s="62">
        <v>24</v>
      </c>
      <c r="L290" s="62">
        <f t="shared" si="17"/>
        <v>120</v>
      </c>
      <c r="M290" s="24">
        <f t="shared" si="16"/>
        <v>192</v>
      </c>
    </row>
    <row r="291" spans="1:13">
      <c r="A291">
        <v>289</v>
      </c>
      <c r="B291" s="97" t="s">
        <v>428</v>
      </c>
      <c r="C291" s="66" t="s">
        <v>408</v>
      </c>
      <c r="D291" s="61"/>
      <c r="E291" s="73" t="s">
        <v>397</v>
      </c>
      <c r="F291" s="62"/>
      <c r="G291" s="27" t="s">
        <v>30</v>
      </c>
      <c r="H291" s="62">
        <v>200</v>
      </c>
      <c r="I291" s="62">
        <v>8</v>
      </c>
      <c r="J291" s="62">
        <v>5</v>
      </c>
      <c r="K291" s="62">
        <v>24</v>
      </c>
      <c r="L291" s="62">
        <f t="shared" si="17"/>
        <v>120</v>
      </c>
      <c r="M291" s="24">
        <f t="shared" si="16"/>
        <v>192</v>
      </c>
    </row>
    <row r="292" spans="1:13">
      <c r="A292">
        <v>290</v>
      </c>
      <c r="B292" s="97" t="s">
        <v>428</v>
      </c>
      <c r="C292" s="66" t="s">
        <v>409</v>
      </c>
      <c r="D292" s="61"/>
      <c r="E292" s="73" t="s">
        <v>402</v>
      </c>
      <c r="F292" s="62"/>
      <c r="G292" s="27" t="s">
        <v>30</v>
      </c>
      <c r="H292" s="62">
        <v>180</v>
      </c>
      <c r="I292" s="62">
        <v>4</v>
      </c>
      <c r="J292" s="62">
        <v>5</v>
      </c>
      <c r="K292" s="62">
        <v>24</v>
      </c>
      <c r="L292" s="62">
        <f t="shared" si="17"/>
        <v>120</v>
      </c>
      <c r="M292" s="24">
        <f t="shared" si="16"/>
        <v>86.4</v>
      </c>
    </row>
    <row r="293" spans="1:13">
      <c r="A293">
        <v>291</v>
      </c>
      <c r="B293" s="97" t="s">
        <v>428</v>
      </c>
      <c r="C293" s="66" t="s">
        <v>409</v>
      </c>
      <c r="D293" s="61"/>
      <c r="E293" s="73" t="s">
        <v>404</v>
      </c>
      <c r="F293" s="62"/>
      <c r="G293" s="4" t="s">
        <v>29</v>
      </c>
      <c r="H293" s="62">
        <v>400</v>
      </c>
      <c r="I293" s="62">
        <v>1</v>
      </c>
      <c r="J293" s="62">
        <v>4</v>
      </c>
      <c r="K293" s="62">
        <v>24</v>
      </c>
      <c r="L293" s="62">
        <f t="shared" si="17"/>
        <v>96</v>
      </c>
      <c r="M293" s="24">
        <f t="shared" si="16"/>
        <v>38.4</v>
      </c>
    </row>
    <row r="294" spans="1:13">
      <c r="A294">
        <v>292</v>
      </c>
      <c r="B294" s="97" t="s">
        <v>428</v>
      </c>
      <c r="C294" s="66" t="s">
        <v>409</v>
      </c>
      <c r="D294" s="61"/>
      <c r="E294" s="73" t="s">
        <v>392</v>
      </c>
      <c r="F294" s="62" t="s">
        <v>393</v>
      </c>
      <c r="G294" s="7" t="s">
        <v>12</v>
      </c>
      <c r="H294" s="62">
        <v>2116</v>
      </c>
      <c r="I294" s="62">
        <v>1</v>
      </c>
      <c r="J294" s="62">
        <v>10</v>
      </c>
      <c r="K294" s="62">
        <v>24</v>
      </c>
      <c r="L294" s="62">
        <f t="shared" si="17"/>
        <v>240</v>
      </c>
      <c r="M294" s="24">
        <f t="shared" si="16"/>
        <v>507.84</v>
      </c>
    </row>
    <row r="295" spans="1:13">
      <c r="A295">
        <v>293</v>
      </c>
      <c r="B295" s="97" t="s">
        <v>428</v>
      </c>
      <c r="C295" s="66" t="s">
        <v>410</v>
      </c>
      <c r="D295" s="61"/>
      <c r="E295" s="73" t="s">
        <v>411</v>
      </c>
      <c r="F295" s="62"/>
      <c r="G295" s="27" t="s">
        <v>30</v>
      </c>
      <c r="H295" s="62">
        <v>180</v>
      </c>
      <c r="I295" s="62">
        <v>13</v>
      </c>
      <c r="J295" s="62">
        <v>5</v>
      </c>
      <c r="K295" s="62">
        <v>24</v>
      </c>
      <c r="L295" s="62">
        <f t="shared" si="17"/>
        <v>120</v>
      </c>
      <c r="M295" s="24">
        <f t="shared" si="16"/>
        <v>280.8</v>
      </c>
    </row>
    <row r="296" spans="1:13">
      <c r="A296">
        <v>294</v>
      </c>
      <c r="B296" s="97" t="s">
        <v>428</v>
      </c>
      <c r="C296" s="66" t="s">
        <v>410</v>
      </c>
      <c r="D296" s="61"/>
      <c r="E296" s="73" t="s">
        <v>397</v>
      </c>
      <c r="F296" s="62"/>
      <c r="G296" s="27" t="s">
        <v>30</v>
      </c>
      <c r="H296" s="62">
        <v>200</v>
      </c>
      <c r="I296" s="62">
        <v>8</v>
      </c>
      <c r="J296" s="62">
        <v>5</v>
      </c>
      <c r="K296" s="62">
        <v>24</v>
      </c>
      <c r="L296" s="62">
        <f t="shared" si="17"/>
        <v>120</v>
      </c>
      <c r="M296" s="24">
        <f t="shared" si="16"/>
        <v>192</v>
      </c>
    </row>
    <row r="297" spans="1:13">
      <c r="A297">
        <v>295</v>
      </c>
      <c r="B297" s="97" t="s">
        <v>428</v>
      </c>
      <c r="C297" s="66" t="s">
        <v>410</v>
      </c>
      <c r="D297" s="61"/>
      <c r="E297" s="73" t="s">
        <v>412</v>
      </c>
      <c r="F297" s="62"/>
      <c r="G297" s="4" t="s">
        <v>29</v>
      </c>
      <c r="H297" s="62">
        <v>500</v>
      </c>
      <c r="I297" s="62">
        <v>1</v>
      </c>
      <c r="J297" s="62">
        <v>4</v>
      </c>
      <c r="K297" s="62">
        <v>24</v>
      </c>
      <c r="L297" s="62">
        <f t="shared" si="17"/>
        <v>96</v>
      </c>
      <c r="M297" s="24">
        <f t="shared" si="16"/>
        <v>48</v>
      </c>
    </row>
    <row r="298" spans="1:13">
      <c r="A298">
        <v>296</v>
      </c>
      <c r="B298" s="97" t="s">
        <v>428</v>
      </c>
      <c r="C298" s="66" t="s">
        <v>410</v>
      </c>
      <c r="D298" s="61"/>
      <c r="E298" s="73" t="s">
        <v>413</v>
      </c>
      <c r="F298" s="62" t="s">
        <v>414</v>
      </c>
      <c r="G298" s="27" t="s">
        <v>30</v>
      </c>
      <c r="H298" s="62">
        <v>750</v>
      </c>
      <c r="I298" s="62">
        <v>1</v>
      </c>
      <c r="J298" s="62">
        <v>8</v>
      </c>
      <c r="K298" s="62">
        <v>24</v>
      </c>
      <c r="L298" s="62">
        <f t="shared" si="17"/>
        <v>192</v>
      </c>
      <c r="M298" s="24">
        <f t="shared" si="16"/>
        <v>144</v>
      </c>
    </row>
    <row r="299" spans="1:13">
      <c r="A299">
        <v>297</v>
      </c>
      <c r="B299" s="97" t="s">
        <v>428</v>
      </c>
      <c r="C299" s="66" t="s">
        <v>410</v>
      </c>
      <c r="D299" s="61"/>
      <c r="E299" s="73" t="s">
        <v>415</v>
      </c>
      <c r="F299" s="62" t="s">
        <v>416</v>
      </c>
      <c r="G299" s="4" t="s">
        <v>89</v>
      </c>
      <c r="H299" s="62">
        <v>30</v>
      </c>
      <c r="I299" s="62">
        <v>2</v>
      </c>
      <c r="J299" s="62">
        <v>2</v>
      </c>
      <c r="K299" s="62">
        <v>24</v>
      </c>
      <c r="L299" s="62">
        <f t="shared" si="17"/>
        <v>48</v>
      </c>
      <c r="M299" s="24">
        <f t="shared" si="16"/>
        <v>2.88</v>
      </c>
    </row>
    <row r="300" spans="1:13">
      <c r="A300">
        <v>298</v>
      </c>
      <c r="B300" s="97" t="s">
        <v>428</v>
      </c>
      <c r="C300" s="66" t="s">
        <v>410</v>
      </c>
      <c r="D300" s="61"/>
      <c r="E300" s="73" t="s">
        <v>417</v>
      </c>
      <c r="F300" s="62"/>
      <c r="G300" s="4" t="s">
        <v>29</v>
      </c>
      <c r="H300" s="62">
        <v>8</v>
      </c>
      <c r="I300" s="62">
        <v>4</v>
      </c>
      <c r="J300" s="62">
        <v>24</v>
      </c>
      <c r="K300" s="62">
        <v>24</v>
      </c>
      <c r="L300" s="62">
        <f t="shared" si="17"/>
        <v>576</v>
      </c>
      <c r="M300" s="24">
        <f t="shared" si="16"/>
        <v>18.431999999999999</v>
      </c>
    </row>
    <row r="301" spans="1:13">
      <c r="A301">
        <v>299</v>
      </c>
      <c r="B301" s="97" t="s">
        <v>428</v>
      </c>
      <c r="C301" s="66" t="s">
        <v>410</v>
      </c>
      <c r="D301" s="61"/>
      <c r="E301" s="73" t="s">
        <v>418</v>
      </c>
      <c r="F301" s="62" t="s">
        <v>387</v>
      </c>
      <c r="G301" s="7" t="s">
        <v>12</v>
      </c>
      <c r="H301" s="62">
        <v>2000</v>
      </c>
      <c r="I301" s="62">
        <v>1</v>
      </c>
      <c r="J301" s="62">
        <v>10</v>
      </c>
      <c r="K301" s="62">
        <v>24</v>
      </c>
      <c r="L301" s="62">
        <f t="shared" si="17"/>
        <v>240</v>
      </c>
      <c r="M301" s="24">
        <f t="shared" si="16"/>
        <v>480</v>
      </c>
    </row>
    <row r="302" spans="1:13">
      <c r="A302">
        <v>300</v>
      </c>
      <c r="B302" s="97" t="s">
        <v>428</v>
      </c>
      <c r="C302" s="66" t="s">
        <v>410</v>
      </c>
      <c r="D302" s="61"/>
      <c r="E302" s="73" t="s">
        <v>394</v>
      </c>
      <c r="F302" s="62"/>
      <c r="G302" s="4" t="s">
        <v>29</v>
      </c>
      <c r="H302" s="62">
        <v>400</v>
      </c>
      <c r="I302" s="62">
        <v>1</v>
      </c>
      <c r="J302" s="62">
        <v>4</v>
      </c>
      <c r="K302" s="62">
        <v>24</v>
      </c>
      <c r="L302" s="62">
        <f t="shared" si="17"/>
        <v>96</v>
      </c>
      <c r="M302" s="24">
        <f t="shared" si="16"/>
        <v>38.4</v>
      </c>
    </row>
    <row r="303" spans="1:13">
      <c r="A303">
        <v>301</v>
      </c>
      <c r="B303" s="97" t="s">
        <v>428</v>
      </c>
      <c r="C303" s="66" t="s">
        <v>419</v>
      </c>
      <c r="D303" s="61"/>
      <c r="E303" s="73" t="s">
        <v>420</v>
      </c>
      <c r="F303" s="62"/>
      <c r="G303" s="27" t="s">
        <v>30</v>
      </c>
      <c r="H303" s="62">
        <v>25</v>
      </c>
      <c r="I303" s="62">
        <v>1</v>
      </c>
      <c r="J303" s="62">
        <v>8</v>
      </c>
      <c r="K303" s="62">
        <v>24</v>
      </c>
      <c r="L303" s="62">
        <f t="shared" si="17"/>
        <v>192</v>
      </c>
      <c r="M303" s="24">
        <f t="shared" si="16"/>
        <v>4.8</v>
      </c>
    </row>
    <row r="304" spans="1:13">
      <c r="A304">
        <v>302</v>
      </c>
      <c r="B304" s="97" t="s">
        <v>428</v>
      </c>
      <c r="C304" s="66" t="s">
        <v>421</v>
      </c>
      <c r="D304" s="61"/>
      <c r="E304" s="73" t="s">
        <v>420</v>
      </c>
      <c r="F304" s="62"/>
      <c r="G304" s="27" t="s">
        <v>30</v>
      </c>
      <c r="H304" s="62">
        <v>25</v>
      </c>
      <c r="I304" s="62">
        <v>1</v>
      </c>
      <c r="J304" s="62">
        <v>8</v>
      </c>
      <c r="K304" s="62">
        <v>24</v>
      </c>
      <c r="L304" s="62">
        <f t="shared" si="17"/>
        <v>192</v>
      </c>
      <c r="M304" s="24">
        <f t="shared" si="16"/>
        <v>4.8</v>
      </c>
    </row>
    <row r="305" spans="1:13">
      <c r="A305">
        <v>303</v>
      </c>
      <c r="B305" s="97" t="s">
        <v>428</v>
      </c>
      <c r="C305" s="66" t="s">
        <v>421</v>
      </c>
      <c r="D305" s="61"/>
      <c r="E305" s="73" t="s">
        <v>422</v>
      </c>
      <c r="F305" s="62"/>
      <c r="G305" s="27" t="s">
        <v>30</v>
      </c>
      <c r="H305" s="62">
        <v>180</v>
      </c>
      <c r="I305" s="62">
        <v>1</v>
      </c>
      <c r="J305" s="62">
        <v>5</v>
      </c>
      <c r="K305" s="62">
        <v>24</v>
      </c>
      <c r="L305" s="62">
        <f t="shared" si="17"/>
        <v>120</v>
      </c>
      <c r="M305" s="24">
        <f t="shared" si="16"/>
        <v>21.6</v>
      </c>
    </row>
    <row r="306" spans="1:13">
      <c r="A306">
        <v>304</v>
      </c>
      <c r="B306" s="97" t="s">
        <v>428</v>
      </c>
      <c r="C306" s="66" t="s">
        <v>423</v>
      </c>
      <c r="D306" s="61"/>
      <c r="E306" s="73" t="s">
        <v>424</v>
      </c>
      <c r="F306" s="62"/>
      <c r="G306" s="4" t="s">
        <v>29</v>
      </c>
      <c r="H306" s="62">
        <v>5</v>
      </c>
      <c r="I306" s="62">
        <v>1</v>
      </c>
      <c r="J306" s="62">
        <v>1</v>
      </c>
      <c r="K306" s="62">
        <v>5</v>
      </c>
      <c r="L306" s="62">
        <f t="shared" si="17"/>
        <v>5</v>
      </c>
      <c r="M306" s="24">
        <f t="shared" si="16"/>
        <v>2.5000000000000001E-2</v>
      </c>
    </row>
    <row r="307" spans="1:13">
      <c r="A307">
        <v>305</v>
      </c>
      <c r="B307" s="97" t="s">
        <v>428</v>
      </c>
      <c r="C307" s="66" t="s">
        <v>423</v>
      </c>
      <c r="D307" s="61"/>
      <c r="E307" s="73" t="s">
        <v>425</v>
      </c>
      <c r="F307" s="62"/>
      <c r="G307" s="27" t="s">
        <v>30</v>
      </c>
      <c r="H307" s="62">
        <v>200</v>
      </c>
      <c r="I307" s="62">
        <v>6</v>
      </c>
      <c r="J307" s="62">
        <v>5</v>
      </c>
      <c r="K307" s="62">
        <v>24</v>
      </c>
      <c r="L307" s="62">
        <f t="shared" si="17"/>
        <v>120</v>
      </c>
      <c r="M307" s="24">
        <f t="shared" si="16"/>
        <v>144</v>
      </c>
    </row>
    <row r="308" spans="1:13">
      <c r="A308">
        <v>306</v>
      </c>
      <c r="B308" s="97" t="s">
        <v>428</v>
      </c>
      <c r="C308" s="66" t="s">
        <v>426</v>
      </c>
      <c r="D308" s="61"/>
      <c r="E308" s="73" t="s">
        <v>425</v>
      </c>
      <c r="F308" s="62"/>
      <c r="G308" s="27" t="s">
        <v>30</v>
      </c>
      <c r="H308" s="62">
        <v>200</v>
      </c>
      <c r="I308" s="62">
        <v>6</v>
      </c>
      <c r="J308" s="62">
        <v>5</v>
      </c>
      <c r="K308" s="62">
        <v>24</v>
      </c>
      <c r="L308" s="62">
        <f t="shared" si="17"/>
        <v>120</v>
      </c>
      <c r="M308" s="24">
        <f t="shared" si="16"/>
        <v>144</v>
      </c>
    </row>
    <row r="309" spans="1:13">
      <c r="A309">
        <v>307</v>
      </c>
      <c r="B309" s="98" t="s">
        <v>449</v>
      </c>
      <c r="C309" s="78" t="s">
        <v>429</v>
      </c>
      <c r="D309" s="75"/>
      <c r="E309" s="79" t="s">
        <v>430</v>
      </c>
      <c r="F309" s="76"/>
      <c r="G309" s="7" t="s">
        <v>12</v>
      </c>
      <c r="H309" s="76">
        <v>240</v>
      </c>
      <c r="I309" s="76">
        <v>4</v>
      </c>
      <c r="J309" s="76">
        <v>5</v>
      </c>
      <c r="K309" s="76">
        <v>24</v>
      </c>
      <c r="L309" s="76">
        <f t="shared" ref="L309:L330" si="18">J309*K309</f>
        <v>120</v>
      </c>
      <c r="M309" s="24">
        <f t="shared" si="16"/>
        <v>115.2</v>
      </c>
    </row>
    <row r="310" spans="1:13">
      <c r="A310">
        <v>308</v>
      </c>
      <c r="B310" s="98" t="s">
        <v>449</v>
      </c>
      <c r="C310" s="78" t="s">
        <v>429</v>
      </c>
      <c r="D310" s="75"/>
      <c r="E310" s="79" t="s">
        <v>397</v>
      </c>
      <c r="F310" s="76"/>
      <c r="G310" s="27" t="s">
        <v>30</v>
      </c>
      <c r="H310" s="76">
        <v>200</v>
      </c>
      <c r="I310" s="76">
        <v>8</v>
      </c>
      <c r="J310" s="76">
        <v>5</v>
      </c>
      <c r="K310" s="76">
        <v>24</v>
      </c>
      <c r="L310" s="76">
        <f t="shared" si="18"/>
        <v>120</v>
      </c>
      <c r="M310" s="24">
        <f t="shared" si="16"/>
        <v>192</v>
      </c>
    </row>
    <row r="311" spans="1:13">
      <c r="A311">
        <v>309</v>
      </c>
      <c r="B311" s="98" t="s">
        <v>449</v>
      </c>
      <c r="C311" s="78" t="s">
        <v>429</v>
      </c>
      <c r="D311" s="75"/>
      <c r="E311" s="79" t="s">
        <v>431</v>
      </c>
      <c r="F311" s="76"/>
      <c r="G311" s="4" t="s">
        <v>29</v>
      </c>
      <c r="H311" s="76">
        <v>500</v>
      </c>
      <c r="I311" s="76">
        <v>1</v>
      </c>
      <c r="J311" s="76">
        <v>4</v>
      </c>
      <c r="K311" s="76">
        <v>24</v>
      </c>
      <c r="L311" s="76">
        <f t="shared" si="18"/>
        <v>96</v>
      </c>
      <c r="M311" s="24">
        <f t="shared" si="16"/>
        <v>48</v>
      </c>
    </row>
    <row r="312" spans="1:13">
      <c r="A312">
        <v>310</v>
      </c>
      <c r="B312" s="98" t="s">
        <v>449</v>
      </c>
      <c r="C312" s="78" t="s">
        <v>429</v>
      </c>
      <c r="D312" s="75"/>
      <c r="E312" s="79" t="s">
        <v>432</v>
      </c>
      <c r="F312" s="76"/>
      <c r="G312" s="27" t="s">
        <v>30</v>
      </c>
      <c r="H312" s="76">
        <v>180</v>
      </c>
      <c r="I312" s="76">
        <v>2</v>
      </c>
      <c r="J312" s="76">
        <v>5</v>
      </c>
      <c r="K312" s="76">
        <v>24</v>
      </c>
      <c r="L312" s="76">
        <f t="shared" si="18"/>
        <v>120</v>
      </c>
      <c r="M312" s="24">
        <f t="shared" si="16"/>
        <v>43.2</v>
      </c>
    </row>
    <row r="313" spans="1:13">
      <c r="A313">
        <v>311</v>
      </c>
      <c r="B313" s="98" t="s">
        <v>449</v>
      </c>
      <c r="C313" s="78" t="s">
        <v>429</v>
      </c>
      <c r="D313" s="75"/>
      <c r="E313" s="79" t="s">
        <v>433</v>
      </c>
      <c r="F313" s="76"/>
      <c r="G313" s="4" t="s">
        <v>29</v>
      </c>
      <c r="H313" s="76">
        <v>400</v>
      </c>
      <c r="I313" s="76">
        <v>1</v>
      </c>
      <c r="J313" s="76">
        <v>4</v>
      </c>
      <c r="K313" s="76">
        <v>24</v>
      </c>
      <c r="L313" s="76">
        <f t="shared" si="18"/>
        <v>96</v>
      </c>
      <c r="M313" s="24">
        <f t="shared" si="16"/>
        <v>38.4</v>
      </c>
    </row>
    <row r="314" spans="1:13">
      <c r="A314">
        <v>312</v>
      </c>
      <c r="B314" s="98" t="s">
        <v>449</v>
      </c>
      <c r="C314" s="78" t="s">
        <v>429</v>
      </c>
      <c r="D314" s="75"/>
      <c r="E314" s="79" t="s">
        <v>434</v>
      </c>
      <c r="F314" s="76" t="s">
        <v>435</v>
      </c>
      <c r="G314" s="7" t="s">
        <v>12</v>
      </c>
      <c r="H314" s="76">
        <v>1800</v>
      </c>
      <c r="I314" s="76">
        <v>1</v>
      </c>
      <c r="J314" s="76">
        <v>10</v>
      </c>
      <c r="K314" s="76">
        <v>24</v>
      </c>
      <c r="L314" s="76">
        <f t="shared" si="18"/>
        <v>240</v>
      </c>
      <c r="M314" s="24">
        <f t="shared" si="16"/>
        <v>432</v>
      </c>
    </row>
    <row r="315" spans="1:13">
      <c r="A315">
        <v>313</v>
      </c>
      <c r="B315" s="98" t="s">
        <v>449</v>
      </c>
      <c r="C315" s="78" t="s">
        <v>436</v>
      </c>
      <c r="D315" s="75"/>
      <c r="E315" s="79" t="s">
        <v>431</v>
      </c>
      <c r="F315" s="76"/>
      <c r="G315" s="4" t="s">
        <v>29</v>
      </c>
      <c r="H315" s="76">
        <v>500</v>
      </c>
      <c r="I315" s="76">
        <v>1</v>
      </c>
      <c r="J315" s="76">
        <v>4</v>
      </c>
      <c r="K315" s="76">
        <v>24</v>
      </c>
      <c r="L315" s="76">
        <f t="shared" si="18"/>
        <v>96</v>
      </c>
      <c r="M315" s="24">
        <f t="shared" si="16"/>
        <v>48</v>
      </c>
    </row>
    <row r="316" spans="1:13">
      <c r="A316">
        <v>314</v>
      </c>
      <c r="B316" s="98" t="s">
        <v>449</v>
      </c>
      <c r="C316" s="78" t="s">
        <v>436</v>
      </c>
      <c r="D316" s="75"/>
      <c r="E316" s="79" t="s">
        <v>407</v>
      </c>
      <c r="F316" s="76"/>
      <c r="G316" s="27" t="s">
        <v>30</v>
      </c>
      <c r="H316" s="76">
        <v>180</v>
      </c>
      <c r="I316" s="76">
        <v>3</v>
      </c>
      <c r="J316" s="76">
        <v>5</v>
      </c>
      <c r="K316" s="76">
        <v>24</v>
      </c>
      <c r="L316" s="76">
        <f t="shared" si="18"/>
        <v>120</v>
      </c>
      <c r="M316" s="24">
        <f t="shared" si="16"/>
        <v>64.8</v>
      </c>
    </row>
    <row r="317" spans="1:13">
      <c r="A317">
        <v>315</v>
      </c>
      <c r="B317" s="98" t="s">
        <v>449</v>
      </c>
      <c r="C317" s="78" t="s">
        <v>436</v>
      </c>
      <c r="D317" s="75"/>
      <c r="E317" s="79" t="s">
        <v>437</v>
      </c>
      <c r="F317" s="76" t="s">
        <v>438</v>
      </c>
      <c r="G317" s="7" t="s">
        <v>12</v>
      </c>
      <c r="H317" s="76">
        <v>1800</v>
      </c>
      <c r="I317" s="76">
        <v>1</v>
      </c>
      <c r="J317" s="76">
        <v>10</v>
      </c>
      <c r="K317" s="76">
        <v>24</v>
      </c>
      <c r="L317" s="76">
        <f t="shared" si="18"/>
        <v>240</v>
      </c>
      <c r="M317" s="24">
        <f t="shared" si="16"/>
        <v>432</v>
      </c>
    </row>
    <row r="318" spans="1:13">
      <c r="A318">
        <v>316</v>
      </c>
      <c r="B318" s="98" t="s">
        <v>449</v>
      </c>
      <c r="C318" s="78" t="s">
        <v>436</v>
      </c>
      <c r="D318" s="75"/>
      <c r="E318" s="79" t="s">
        <v>445</v>
      </c>
      <c r="F318" s="76"/>
      <c r="G318" s="7" t="s">
        <v>12</v>
      </c>
      <c r="H318" s="76">
        <v>1800</v>
      </c>
      <c r="I318" s="76">
        <v>1</v>
      </c>
      <c r="J318" s="76">
        <v>8</v>
      </c>
      <c r="K318" s="76">
        <v>24</v>
      </c>
      <c r="L318" s="76">
        <f>J318*K318</f>
        <v>192</v>
      </c>
      <c r="M318" s="24">
        <f t="shared" si="16"/>
        <v>345.6</v>
      </c>
    </row>
    <row r="319" spans="1:13">
      <c r="A319">
        <v>317</v>
      </c>
      <c r="B319" s="98" t="s">
        <v>449</v>
      </c>
      <c r="C319" s="78" t="s">
        <v>436</v>
      </c>
      <c r="D319" s="75"/>
      <c r="E319" s="79" t="s">
        <v>397</v>
      </c>
      <c r="F319" s="76"/>
      <c r="G319" s="27" t="s">
        <v>30</v>
      </c>
      <c r="H319" s="76">
        <v>200</v>
      </c>
      <c r="I319" s="76">
        <v>8</v>
      </c>
      <c r="J319" s="76">
        <v>5</v>
      </c>
      <c r="K319" s="76">
        <v>24</v>
      </c>
      <c r="L319" s="76">
        <f t="shared" si="18"/>
        <v>120</v>
      </c>
      <c r="M319" s="24">
        <f t="shared" si="16"/>
        <v>192</v>
      </c>
    </row>
    <row r="320" spans="1:13">
      <c r="A320">
        <v>318</v>
      </c>
      <c r="B320" s="98" t="s">
        <v>449</v>
      </c>
      <c r="C320" s="78" t="s">
        <v>439</v>
      </c>
      <c r="D320" s="75"/>
      <c r="E320" s="79" t="s">
        <v>440</v>
      </c>
      <c r="F320" s="76"/>
      <c r="G320" s="4" t="s">
        <v>29</v>
      </c>
      <c r="H320" s="76">
        <v>500</v>
      </c>
      <c r="I320" s="76">
        <v>1</v>
      </c>
      <c r="J320" s="76">
        <v>4</v>
      </c>
      <c r="K320" s="76">
        <v>24</v>
      </c>
      <c r="L320" s="76">
        <f t="shared" si="18"/>
        <v>96</v>
      </c>
      <c r="M320" s="24">
        <f t="shared" ref="M320:M383" si="19">(L320*H320*I320)/1000</f>
        <v>48</v>
      </c>
    </row>
    <row r="321" spans="1:13">
      <c r="A321">
        <v>319</v>
      </c>
      <c r="B321" s="98" t="s">
        <v>449</v>
      </c>
      <c r="C321" s="78" t="s">
        <v>439</v>
      </c>
      <c r="D321" s="75"/>
      <c r="E321" s="79" t="s">
        <v>397</v>
      </c>
      <c r="F321" s="76"/>
      <c r="G321" s="27" t="s">
        <v>30</v>
      </c>
      <c r="H321" s="76">
        <v>200</v>
      </c>
      <c r="I321" s="76">
        <v>8</v>
      </c>
      <c r="J321" s="76">
        <v>5</v>
      </c>
      <c r="K321" s="76">
        <v>24</v>
      </c>
      <c r="L321" s="76">
        <f t="shared" si="18"/>
        <v>120</v>
      </c>
      <c r="M321" s="24">
        <f t="shared" si="19"/>
        <v>192</v>
      </c>
    </row>
    <row r="322" spans="1:13">
      <c r="A322">
        <v>320</v>
      </c>
      <c r="B322" s="98" t="s">
        <v>449</v>
      </c>
      <c r="C322" s="78" t="s">
        <v>439</v>
      </c>
      <c r="D322" s="75"/>
      <c r="E322" s="79" t="s">
        <v>441</v>
      </c>
      <c r="F322" s="76"/>
      <c r="G322" s="27" t="s">
        <v>30</v>
      </c>
      <c r="H322" s="76">
        <v>180</v>
      </c>
      <c r="I322" s="76">
        <v>3</v>
      </c>
      <c r="J322" s="76">
        <v>5</v>
      </c>
      <c r="K322" s="76">
        <v>24</v>
      </c>
      <c r="L322" s="76">
        <f t="shared" si="18"/>
        <v>120</v>
      </c>
      <c r="M322" s="24">
        <f t="shared" si="19"/>
        <v>64.8</v>
      </c>
    </row>
    <row r="323" spans="1:13">
      <c r="A323">
        <v>321</v>
      </c>
      <c r="B323" s="98" t="s">
        <v>449</v>
      </c>
      <c r="C323" s="78" t="s">
        <v>439</v>
      </c>
      <c r="D323" s="75"/>
      <c r="E323" s="79" t="s">
        <v>446</v>
      </c>
      <c r="F323" s="76"/>
      <c r="G323" s="7" t="s">
        <v>12</v>
      </c>
      <c r="H323" s="76">
        <v>2000</v>
      </c>
      <c r="I323" s="76">
        <v>1</v>
      </c>
      <c r="J323" s="76">
        <v>10</v>
      </c>
      <c r="K323" s="76">
        <v>24</v>
      </c>
      <c r="L323" s="76">
        <f t="shared" si="18"/>
        <v>240</v>
      </c>
      <c r="M323" s="24">
        <f t="shared" si="19"/>
        <v>480</v>
      </c>
    </row>
    <row r="324" spans="1:13">
      <c r="A324">
        <v>322</v>
      </c>
      <c r="B324" s="98" t="s">
        <v>449</v>
      </c>
      <c r="C324" s="78" t="s">
        <v>439</v>
      </c>
      <c r="D324" s="75"/>
      <c r="E324" s="79" t="s">
        <v>446</v>
      </c>
      <c r="F324" s="76"/>
      <c r="G324" s="7" t="s">
        <v>12</v>
      </c>
      <c r="H324" s="76">
        <v>2000</v>
      </c>
      <c r="I324" s="76">
        <v>1</v>
      </c>
      <c r="J324" s="76">
        <v>8</v>
      </c>
      <c r="K324" s="76">
        <v>24</v>
      </c>
      <c r="L324" s="76">
        <f>J324*K324</f>
        <v>192</v>
      </c>
      <c r="M324" s="24">
        <f t="shared" si="19"/>
        <v>384</v>
      </c>
    </row>
    <row r="325" spans="1:13">
      <c r="A325">
        <v>323</v>
      </c>
      <c r="B325" s="98" t="s">
        <v>449</v>
      </c>
      <c r="C325" s="78" t="s">
        <v>442</v>
      </c>
      <c r="D325" s="75"/>
      <c r="E325" s="79" t="s">
        <v>447</v>
      </c>
      <c r="F325" s="76"/>
      <c r="G325" s="7" t="s">
        <v>12</v>
      </c>
      <c r="H325" s="76">
        <v>2000</v>
      </c>
      <c r="I325" s="76">
        <v>1</v>
      </c>
      <c r="J325" s="76">
        <v>10</v>
      </c>
      <c r="K325" s="76">
        <v>24</v>
      </c>
      <c r="L325" s="76">
        <f t="shared" si="18"/>
        <v>240</v>
      </c>
      <c r="M325" s="24">
        <f t="shared" si="19"/>
        <v>480</v>
      </c>
    </row>
    <row r="326" spans="1:13">
      <c r="A326">
        <v>324</v>
      </c>
      <c r="B326" s="98" t="s">
        <v>449</v>
      </c>
      <c r="C326" s="78" t="s">
        <v>442</v>
      </c>
      <c r="D326" s="75"/>
      <c r="E326" s="79" t="s">
        <v>448</v>
      </c>
      <c r="F326" s="76"/>
      <c r="G326" s="7" t="s">
        <v>12</v>
      </c>
      <c r="H326" s="76">
        <v>1800</v>
      </c>
      <c r="I326" s="76">
        <v>1</v>
      </c>
      <c r="J326" s="76">
        <v>8</v>
      </c>
      <c r="K326" s="76">
        <v>24</v>
      </c>
      <c r="L326" s="76">
        <f>J326*K326</f>
        <v>192</v>
      </c>
      <c r="M326" s="24">
        <f t="shared" si="19"/>
        <v>345.6</v>
      </c>
    </row>
    <row r="327" spans="1:13">
      <c r="A327">
        <v>325</v>
      </c>
      <c r="B327" s="98" t="s">
        <v>449</v>
      </c>
      <c r="C327" s="78" t="s">
        <v>442</v>
      </c>
      <c r="D327" s="75"/>
      <c r="E327" s="79" t="s">
        <v>432</v>
      </c>
      <c r="F327" s="76"/>
      <c r="G327" s="27" t="s">
        <v>30</v>
      </c>
      <c r="H327" s="76">
        <v>180</v>
      </c>
      <c r="I327" s="76">
        <v>2</v>
      </c>
      <c r="J327" s="76">
        <v>5</v>
      </c>
      <c r="K327" s="76">
        <v>24</v>
      </c>
      <c r="L327" s="76">
        <f t="shared" si="18"/>
        <v>120</v>
      </c>
      <c r="M327" s="24">
        <f t="shared" si="19"/>
        <v>43.2</v>
      </c>
    </row>
    <row r="328" spans="1:13">
      <c r="A328">
        <v>326</v>
      </c>
      <c r="B328" s="98" t="s">
        <v>449</v>
      </c>
      <c r="C328" s="78" t="s">
        <v>442</v>
      </c>
      <c r="D328" s="75"/>
      <c r="E328" s="79" t="s">
        <v>440</v>
      </c>
      <c r="F328" s="76"/>
      <c r="G328" s="4" t="s">
        <v>29</v>
      </c>
      <c r="H328" s="76">
        <v>500</v>
      </c>
      <c r="I328" s="76">
        <v>1</v>
      </c>
      <c r="J328" s="76">
        <v>4</v>
      </c>
      <c r="K328" s="76">
        <v>24</v>
      </c>
      <c r="L328" s="76">
        <f t="shared" si="18"/>
        <v>96</v>
      </c>
      <c r="M328" s="24">
        <f t="shared" si="19"/>
        <v>48</v>
      </c>
    </row>
    <row r="329" spans="1:13">
      <c r="A329">
        <v>327</v>
      </c>
      <c r="B329" s="98" t="s">
        <v>449</v>
      </c>
      <c r="C329" s="78" t="s">
        <v>442</v>
      </c>
      <c r="D329" s="75"/>
      <c r="E329" s="79" t="s">
        <v>397</v>
      </c>
      <c r="F329" s="76"/>
      <c r="G329" s="27" t="s">
        <v>30</v>
      </c>
      <c r="H329" s="76">
        <v>200</v>
      </c>
      <c r="I329" s="76">
        <v>8</v>
      </c>
      <c r="J329" s="76">
        <v>5</v>
      </c>
      <c r="K329" s="76">
        <v>24</v>
      </c>
      <c r="L329" s="76">
        <f t="shared" si="18"/>
        <v>120</v>
      </c>
      <c r="M329" s="24">
        <f t="shared" si="19"/>
        <v>192</v>
      </c>
    </row>
    <row r="330" spans="1:13">
      <c r="A330">
        <v>328</v>
      </c>
      <c r="B330" s="98" t="s">
        <v>449</v>
      </c>
      <c r="C330" s="78" t="s">
        <v>443</v>
      </c>
      <c r="D330" s="75"/>
      <c r="E330" s="79" t="s">
        <v>444</v>
      </c>
      <c r="F330" s="76"/>
      <c r="G330" s="27" t="s">
        <v>30</v>
      </c>
      <c r="H330" s="76">
        <v>200</v>
      </c>
      <c r="I330" s="76">
        <v>8</v>
      </c>
      <c r="J330" s="76">
        <v>5</v>
      </c>
      <c r="K330" s="76">
        <v>24</v>
      </c>
      <c r="L330" s="76">
        <f t="shared" si="18"/>
        <v>120</v>
      </c>
      <c r="M330" s="24">
        <f t="shared" si="19"/>
        <v>192</v>
      </c>
    </row>
    <row r="331" spans="1:13">
      <c r="A331">
        <v>329</v>
      </c>
      <c r="B331" s="80" t="s">
        <v>622</v>
      </c>
      <c r="C331" s="78" t="s">
        <v>450</v>
      </c>
      <c r="D331" s="75"/>
      <c r="E331" s="79" t="s">
        <v>451</v>
      </c>
      <c r="F331" s="76" t="s">
        <v>452</v>
      </c>
      <c r="G331" s="7" t="s">
        <v>12</v>
      </c>
      <c r="H331" s="76">
        <v>1800</v>
      </c>
      <c r="I331" s="76">
        <v>1</v>
      </c>
      <c r="J331" s="76">
        <v>12</v>
      </c>
      <c r="K331" s="76">
        <v>24</v>
      </c>
      <c r="L331" s="76">
        <f t="shared" ref="L331:L393" si="20">J331*K331</f>
        <v>288</v>
      </c>
      <c r="M331" s="24">
        <f t="shared" si="19"/>
        <v>518.4</v>
      </c>
    </row>
    <row r="332" spans="1:13">
      <c r="A332">
        <v>330</v>
      </c>
      <c r="B332" s="80" t="s">
        <v>622</v>
      </c>
      <c r="C332" s="78" t="s">
        <v>450</v>
      </c>
      <c r="D332" s="75"/>
      <c r="E332" s="79" t="s">
        <v>453</v>
      </c>
      <c r="F332" s="76" t="s">
        <v>452</v>
      </c>
      <c r="G332" s="7" t="s">
        <v>12</v>
      </c>
      <c r="H332" s="76">
        <v>1800</v>
      </c>
      <c r="I332" s="76">
        <v>1</v>
      </c>
      <c r="J332" s="76">
        <v>12</v>
      </c>
      <c r="K332" s="76">
        <v>24</v>
      </c>
      <c r="L332" s="76">
        <f t="shared" si="20"/>
        <v>288</v>
      </c>
      <c r="M332" s="24">
        <f t="shared" si="19"/>
        <v>518.4</v>
      </c>
    </row>
    <row r="333" spans="1:13">
      <c r="A333">
        <v>331</v>
      </c>
      <c r="B333" s="80" t="s">
        <v>622</v>
      </c>
      <c r="C333" s="78" t="s">
        <v>450</v>
      </c>
      <c r="D333" s="75"/>
      <c r="E333" s="79" t="s">
        <v>431</v>
      </c>
      <c r="F333" s="76"/>
      <c r="G333" s="4" t="s">
        <v>29</v>
      </c>
      <c r="H333" s="76">
        <v>500</v>
      </c>
      <c r="I333" s="76">
        <v>1</v>
      </c>
      <c r="J333" s="76">
        <v>5</v>
      </c>
      <c r="K333" s="76">
        <v>24</v>
      </c>
      <c r="L333" s="76">
        <f t="shared" si="20"/>
        <v>120</v>
      </c>
      <c r="M333" s="24">
        <f t="shared" si="19"/>
        <v>60</v>
      </c>
    </row>
    <row r="334" spans="1:13">
      <c r="A334">
        <v>332</v>
      </c>
      <c r="B334" s="80" t="s">
        <v>622</v>
      </c>
      <c r="C334" s="78" t="s">
        <v>450</v>
      </c>
      <c r="D334" s="75"/>
      <c r="E334" s="79" t="s">
        <v>454</v>
      </c>
      <c r="F334" s="76"/>
      <c r="G334" s="4" t="s">
        <v>29</v>
      </c>
      <c r="H334" s="76">
        <v>400</v>
      </c>
      <c r="I334" s="76">
        <v>1</v>
      </c>
      <c r="J334" s="76">
        <v>5</v>
      </c>
      <c r="K334" s="76">
        <v>24</v>
      </c>
      <c r="L334" s="76">
        <f t="shared" si="20"/>
        <v>120</v>
      </c>
      <c r="M334" s="24">
        <f t="shared" si="19"/>
        <v>48</v>
      </c>
    </row>
    <row r="335" spans="1:13">
      <c r="A335">
        <v>333</v>
      </c>
      <c r="B335" s="80" t="s">
        <v>622</v>
      </c>
      <c r="C335" s="78" t="s">
        <v>450</v>
      </c>
      <c r="D335" s="75"/>
      <c r="E335" s="79" t="s">
        <v>455</v>
      </c>
      <c r="F335" s="76"/>
      <c r="G335" s="7" t="s">
        <v>12</v>
      </c>
      <c r="H335" s="76">
        <v>240</v>
      </c>
      <c r="I335" s="76">
        <v>4</v>
      </c>
      <c r="J335" s="76">
        <v>6</v>
      </c>
      <c r="K335" s="76">
        <v>24</v>
      </c>
      <c r="L335" s="76">
        <f t="shared" si="20"/>
        <v>144</v>
      </c>
      <c r="M335" s="24">
        <f t="shared" si="19"/>
        <v>138.24</v>
      </c>
    </row>
    <row r="336" spans="1:13">
      <c r="A336">
        <v>334</v>
      </c>
      <c r="B336" s="80" t="s">
        <v>622</v>
      </c>
      <c r="C336" s="78" t="s">
        <v>450</v>
      </c>
      <c r="D336" s="75"/>
      <c r="E336" s="79" t="s">
        <v>456</v>
      </c>
      <c r="F336" s="76"/>
      <c r="G336" s="27" t="s">
        <v>30</v>
      </c>
      <c r="H336" s="76">
        <v>180</v>
      </c>
      <c r="I336" s="76">
        <v>6</v>
      </c>
      <c r="J336" s="76">
        <v>7</v>
      </c>
      <c r="K336" s="76">
        <v>24</v>
      </c>
      <c r="L336" s="76">
        <f t="shared" si="20"/>
        <v>168</v>
      </c>
      <c r="M336" s="24">
        <f t="shared" si="19"/>
        <v>181.44</v>
      </c>
    </row>
    <row r="337" spans="1:13">
      <c r="A337">
        <v>335</v>
      </c>
      <c r="B337" s="80" t="s">
        <v>622</v>
      </c>
      <c r="C337" s="78" t="s">
        <v>450</v>
      </c>
      <c r="D337" s="75"/>
      <c r="E337" s="79" t="s">
        <v>457</v>
      </c>
      <c r="F337" s="76"/>
      <c r="G337" s="27" t="s">
        <v>30</v>
      </c>
      <c r="H337" s="76">
        <v>75</v>
      </c>
      <c r="I337" s="76">
        <v>4</v>
      </c>
      <c r="J337" s="76">
        <v>7</v>
      </c>
      <c r="K337" s="76">
        <v>24</v>
      </c>
      <c r="L337" s="76">
        <f t="shared" si="20"/>
        <v>168</v>
      </c>
      <c r="M337" s="24">
        <f t="shared" si="19"/>
        <v>50.4</v>
      </c>
    </row>
    <row r="338" spans="1:13">
      <c r="A338">
        <v>336</v>
      </c>
      <c r="B338" s="80" t="s">
        <v>622</v>
      </c>
      <c r="C338" s="78" t="s">
        <v>458</v>
      </c>
      <c r="D338" s="75"/>
      <c r="E338" s="79" t="s">
        <v>459</v>
      </c>
      <c r="F338" s="76"/>
      <c r="G338" s="4" t="s">
        <v>29</v>
      </c>
      <c r="H338" s="76">
        <v>500</v>
      </c>
      <c r="I338" s="76">
        <v>1</v>
      </c>
      <c r="J338" s="76">
        <v>5</v>
      </c>
      <c r="K338" s="76">
        <v>24</v>
      </c>
      <c r="L338" s="76">
        <f t="shared" si="20"/>
        <v>120</v>
      </c>
      <c r="M338" s="24">
        <f t="shared" si="19"/>
        <v>60</v>
      </c>
    </row>
    <row r="339" spans="1:13">
      <c r="A339">
        <v>337</v>
      </c>
      <c r="B339" s="80" t="s">
        <v>622</v>
      </c>
      <c r="C339" s="78" t="s">
        <v>458</v>
      </c>
      <c r="D339" s="75"/>
      <c r="E339" s="79" t="s">
        <v>456</v>
      </c>
      <c r="F339" s="76"/>
      <c r="G339" s="27" t="s">
        <v>30</v>
      </c>
      <c r="H339" s="76">
        <v>180</v>
      </c>
      <c r="I339" s="76">
        <v>6</v>
      </c>
      <c r="J339" s="76">
        <v>7</v>
      </c>
      <c r="K339" s="76">
        <v>24</v>
      </c>
      <c r="L339" s="76">
        <f t="shared" si="20"/>
        <v>168</v>
      </c>
      <c r="M339" s="24">
        <f t="shared" si="19"/>
        <v>181.44</v>
      </c>
    </row>
    <row r="340" spans="1:13">
      <c r="A340">
        <v>338</v>
      </c>
      <c r="B340" s="80" t="s">
        <v>622</v>
      </c>
      <c r="C340" s="78" t="s">
        <v>458</v>
      </c>
      <c r="D340" s="75"/>
      <c r="E340" s="79" t="s">
        <v>460</v>
      </c>
      <c r="F340" s="76"/>
      <c r="G340" s="27" t="s">
        <v>30</v>
      </c>
      <c r="H340" s="76">
        <v>75</v>
      </c>
      <c r="I340" s="76">
        <v>3</v>
      </c>
      <c r="J340" s="76">
        <v>7</v>
      </c>
      <c r="K340" s="76">
        <v>24</v>
      </c>
      <c r="L340" s="76">
        <f t="shared" si="20"/>
        <v>168</v>
      </c>
      <c r="M340" s="24">
        <f t="shared" si="19"/>
        <v>37.799999999999997</v>
      </c>
    </row>
    <row r="341" spans="1:13">
      <c r="A341">
        <v>339</v>
      </c>
      <c r="B341" s="80" t="s">
        <v>622</v>
      </c>
      <c r="C341" s="78" t="s">
        <v>458</v>
      </c>
      <c r="D341" s="75"/>
      <c r="E341" s="79" t="s">
        <v>614</v>
      </c>
      <c r="F341" s="76" t="s">
        <v>461</v>
      </c>
      <c r="G341" s="7" t="s">
        <v>12</v>
      </c>
      <c r="H341" s="76">
        <v>2000</v>
      </c>
      <c r="I341" s="76">
        <v>1</v>
      </c>
      <c r="J341" s="76">
        <v>12</v>
      </c>
      <c r="K341" s="76">
        <v>24</v>
      </c>
      <c r="L341" s="76">
        <f t="shared" si="20"/>
        <v>288</v>
      </c>
      <c r="M341" s="24">
        <f t="shared" si="19"/>
        <v>576</v>
      </c>
    </row>
    <row r="342" spans="1:13">
      <c r="A342">
        <v>340</v>
      </c>
      <c r="B342" s="80" t="s">
        <v>622</v>
      </c>
      <c r="C342" s="78" t="s">
        <v>458</v>
      </c>
      <c r="D342" s="75"/>
      <c r="E342" s="79" t="s">
        <v>613</v>
      </c>
      <c r="F342" s="76" t="s">
        <v>462</v>
      </c>
      <c r="G342" s="7" t="s">
        <v>12</v>
      </c>
      <c r="H342" s="76">
        <v>2000</v>
      </c>
      <c r="I342" s="76">
        <v>1</v>
      </c>
      <c r="J342" s="76">
        <v>12</v>
      </c>
      <c r="K342" s="76">
        <v>24</v>
      </c>
      <c r="L342" s="76">
        <f t="shared" si="20"/>
        <v>288</v>
      </c>
      <c r="M342" s="24">
        <f t="shared" si="19"/>
        <v>576</v>
      </c>
    </row>
    <row r="343" spans="1:13">
      <c r="A343">
        <v>341</v>
      </c>
      <c r="B343" s="80" t="s">
        <v>622</v>
      </c>
      <c r="C343" s="78" t="s">
        <v>463</v>
      </c>
      <c r="D343" s="75"/>
      <c r="E343" s="79" t="s">
        <v>464</v>
      </c>
      <c r="F343" s="76"/>
      <c r="G343" s="7" t="s">
        <v>12</v>
      </c>
      <c r="H343" s="76">
        <v>2000</v>
      </c>
      <c r="I343" s="76">
        <v>1</v>
      </c>
      <c r="J343" s="76">
        <v>12</v>
      </c>
      <c r="K343" s="76">
        <v>22</v>
      </c>
      <c r="L343" s="76">
        <f t="shared" si="20"/>
        <v>264</v>
      </c>
      <c r="M343" s="24">
        <f t="shared" si="19"/>
        <v>528</v>
      </c>
    </row>
    <row r="344" spans="1:13">
      <c r="A344">
        <v>342</v>
      </c>
      <c r="B344" s="80" t="s">
        <v>622</v>
      </c>
      <c r="C344" s="78" t="s">
        <v>463</v>
      </c>
      <c r="D344" s="75"/>
      <c r="E344" s="79" t="s">
        <v>465</v>
      </c>
      <c r="F344" s="76"/>
      <c r="G344" s="4" t="s">
        <v>29</v>
      </c>
      <c r="H344" s="76">
        <v>500</v>
      </c>
      <c r="I344" s="76">
        <v>1</v>
      </c>
      <c r="J344" s="76">
        <v>7</v>
      </c>
      <c r="K344" s="76">
        <v>22</v>
      </c>
      <c r="L344" s="76">
        <f t="shared" si="20"/>
        <v>154</v>
      </c>
      <c r="M344" s="24">
        <f t="shared" si="19"/>
        <v>77</v>
      </c>
    </row>
    <row r="345" spans="1:13">
      <c r="A345">
        <v>343</v>
      </c>
      <c r="B345" s="80" t="s">
        <v>622</v>
      </c>
      <c r="C345" s="78" t="s">
        <v>463</v>
      </c>
      <c r="D345" s="75"/>
      <c r="E345" s="79" t="s">
        <v>466</v>
      </c>
      <c r="F345" s="76"/>
      <c r="G345" s="27" t="s">
        <v>30</v>
      </c>
      <c r="H345" s="76">
        <v>180</v>
      </c>
      <c r="I345" s="76">
        <v>4</v>
      </c>
      <c r="J345" s="76">
        <v>7</v>
      </c>
      <c r="K345" s="76">
        <v>22</v>
      </c>
      <c r="L345" s="76">
        <f t="shared" si="20"/>
        <v>154</v>
      </c>
      <c r="M345" s="24">
        <f t="shared" si="19"/>
        <v>110.88</v>
      </c>
    </row>
    <row r="346" spans="1:13">
      <c r="A346">
        <v>344</v>
      </c>
      <c r="B346" s="80" t="s">
        <v>622</v>
      </c>
      <c r="C346" s="78" t="s">
        <v>463</v>
      </c>
      <c r="D346" s="75"/>
      <c r="E346" s="79" t="s">
        <v>467</v>
      </c>
      <c r="F346" s="76"/>
      <c r="G346" s="7" t="s">
        <v>12</v>
      </c>
      <c r="H346" s="76">
        <v>240</v>
      </c>
      <c r="I346" s="76">
        <v>2</v>
      </c>
      <c r="J346" s="76">
        <v>6</v>
      </c>
      <c r="K346" s="76">
        <v>22</v>
      </c>
      <c r="L346" s="76">
        <f t="shared" si="20"/>
        <v>132</v>
      </c>
      <c r="M346" s="24">
        <f t="shared" si="19"/>
        <v>63.36</v>
      </c>
    </row>
    <row r="347" spans="1:13">
      <c r="A347">
        <v>345</v>
      </c>
      <c r="B347" s="80" t="s">
        <v>622</v>
      </c>
      <c r="C347" s="78" t="s">
        <v>463</v>
      </c>
      <c r="D347" s="75"/>
      <c r="E347" s="79" t="s">
        <v>468</v>
      </c>
      <c r="F347" s="76"/>
      <c r="G347" s="27" t="s">
        <v>30</v>
      </c>
      <c r="H347" s="76">
        <v>75</v>
      </c>
      <c r="I347" s="76">
        <v>2</v>
      </c>
      <c r="J347" s="76">
        <v>7</v>
      </c>
      <c r="K347" s="76">
        <v>22</v>
      </c>
      <c r="L347" s="76">
        <f t="shared" si="20"/>
        <v>154</v>
      </c>
      <c r="M347" s="24">
        <f t="shared" si="19"/>
        <v>23.1</v>
      </c>
    </row>
    <row r="348" spans="1:13">
      <c r="A348">
        <v>346</v>
      </c>
      <c r="B348" s="80" t="s">
        <v>622</v>
      </c>
      <c r="C348" s="78" t="s">
        <v>469</v>
      </c>
      <c r="D348" s="75"/>
      <c r="E348" s="79" t="s">
        <v>470</v>
      </c>
      <c r="F348" s="76" t="s">
        <v>471</v>
      </c>
      <c r="G348" s="7" t="s">
        <v>12</v>
      </c>
      <c r="H348" s="76">
        <v>2000</v>
      </c>
      <c r="I348" s="76">
        <v>1</v>
      </c>
      <c r="J348" s="76">
        <v>10</v>
      </c>
      <c r="K348" s="76">
        <v>22</v>
      </c>
      <c r="L348" s="76">
        <f t="shared" si="20"/>
        <v>220</v>
      </c>
      <c r="M348" s="24">
        <f t="shared" si="19"/>
        <v>440</v>
      </c>
    </row>
    <row r="349" spans="1:13">
      <c r="A349">
        <v>347</v>
      </c>
      <c r="B349" s="80" t="s">
        <v>622</v>
      </c>
      <c r="C349" s="78" t="s">
        <v>469</v>
      </c>
      <c r="D349" s="75"/>
      <c r="E349" s="79" t="s">
        <v>466</v>
      </c>
      <c r="F349" s="76"/>
      <c r="G349" s="27" t="s">
        <v>30</v>
      </c>
      <c r="H349" s="76">
        <v>180</v>
      </c>
      <c r="I349" s="76">
        <v>4</v>
      </c>
      <c r="J349" s="76">
        <v>6</v>
      </c>
      <c r="K349" s="76">
        <v>22</v>
      </c>
      <c r="L349" s="76">
        <f t="shared" si="20"/>
        <v>132</v>
      </c>
      <c r="M349" s="24">
        <f t="shared" si="19"/>
        <v>95.04</v>
      </c>
    </row>
    <row r="350" spans="1:13">
      <c r="A350">
        <v>348</v>
      </c>
      <c r="B350" s="80" t="s">
        <v>622</v>
      </c>
      <c r="C350" s="78" t="s">
        <v>469</v>
      </c>
      <c r="D350" s="75"/>
      <c r="E350" s="79" t="s">
        <v>431</v>
      </c>
      <c r="F350" s="76"/>
      <c r="G350" s="4" t="s">
        <v>29</v>
      </c>
      <c r="H350" s="76">
        <v>50</v>
      </c>
      <c r="I350" s="76">
        <v>1</v>
      </c>
      <c r="J350" s="76">
        <v>6</v>
      </c>
      <c r="K350" s="76">
        <v>22</v>
      </c>
      <c r="L350" s="76">
        <f t="shared" si="20"/>
        <v>132</v>
      </c>
      <c r="M350" s="24">
        <f t="shared" si="19"/>
        <v>6.6</v>
      </c>
    </row>
    <row r="351" spans="1:13">
      <c r="A351">
        <v>349</v>
      </c>
      <c r="B351" s="80" t="s">
        <v>622</v>
      </c>
      <c r="C351" s="78" t="s">
        <v>469</v>
      </c>
      <c r="D351" s="75"/>
      <c r="E351" s="79" t="s">
        <v>455</v>
      </c>
      <c r="F351" s="76"/>
      <c r="G351" s="7" t="s">
        <v>12</v>
      </c>
      <c r="H351" s="76">
        <v>240</v>
      </c>
      <c r="I351" s="76">
        <v>4</v>
      </c>
      <c r="J351" s="76">
        <v>6</v>
      </c>
      <c r="K351" s="76">
        <v>22</v>
      </c>
      <c r="L351" s="76">
        <f t="shared" si="20"/>
        <v>132</v>
      </c>
      <c r="M351" s="24">
        <f t="shared" si="19"/>
        <v>126.72</v>
      </c>
    </row>
    <row r="352" spans="1:13">
      <c r="A352">
        <v>350</v>
      </c>
      <c r="B352" s="80" t="s">
        <v>622</v>
      </c>
      <c r="C352" s="78" t="s">
        <v>469</v>
      </c>
      <c r="D352" s="75"/>
      <c r="E352" s="79" t="s">
        <v>472</v>
      </c>
      <c r="F352" s="76"/>
      <c r="G352" s="27" t="s">
        <v>30</v>
      </c>
      <c r="H352" s="76">
        <v>75</v>
      </c>
      <c r="I352" s="76">
        <v>4</v>
      </c>
      <c r="J352" s="76">
        <v>7</v>
      </c>
      <c r="K352" s="76">
        <v>22</v>
      </c>
      <c r="L352" s="76">
        <f t="shared" si="20"/>
        <v>154</v>
      </c>
      <c r="M352" s="24">
        <f t="shared" si="19"/>
        <v>46.2</v>
      </c>
    </row>
    <row r="353" spans="1:13">
      <c r="A353">
        <v>351</v>
      </c>
      <c r="B353" s="80" t="s">
        <v>622</v>
      </c>
      <c r="C353" s="78" t="s">
        <v>469</v>
      </c>
      <c r="D353" s="75"/>
      <c r="E353" s="79" t="s">
        <v>473</v>
      </c>
      <c r="F353" s="76"/>
      <c r="G353" s="4" t="s">
        <v>29</v>
      </c>
      <c r="H353" s="76">
        <v>400</v>
      </c>
      <c r="I353" s="76">
        <v>1</v>
      </c>
      <c r="J353" s="76">
        <v>6</v>
      </c>
      <c r="K353" s="76">
        <v>22</v>
      </c>
      <c r="L353" s="76">
        <f t="shared" si="20"/>
        <v>132</v>
      </c>
      <c r="M353" s="24">
        <f t="shared" si="19"/>
        <v>52.8</v>
      </c>
    </row>
    <row r="354" spans="1:13">
      <c r="A354">
        <v>352</v>
      </c>
      <c r="B354" s="80" t="s">
        <v>622</v>
      </c>
      <c r="C354" s="78" t="s">
        <v>474</v>
      </c>
      <c r="D354" s="75"/>
      <c r="E354" s="79" t="s">
        <v>475</v>
      </c>
      <c r="F354" s="76" t="s">
        <v>471</v>
      </c>
      <c r="G354" s="7" t="s">
        <v>12</v>
      </c>
      <c r="H354" s="76">
        <v>2000</v>
      </c>
      <c r="I354" s="76">
        <v>1</v>
      </c>
      <c r="J354" s="76">
        <v>10</v>
      </c>
      <c r="K354" s="76">
        <v>22</v>
      </c>
      <c r="L354" s="76">
        <f t="shared" si="20"/>
        <v>220</v>
      </c>
      <c r="M354" s="24">
        <f t="shared" si="19"/>
        <v>440</v>
      </c>
    </row>
    <row r="355" spans="1:13">
      <c r="A355">
        <v>353</v>
      </c>
      <c r="B355" s="80" t="s">
        <v>622</v>
      </c>
      <c r="C355" s="78" t="s">
        <v>474</v>
      </c>
      <c r="D355" s="75"/>
      <c r="E355" s="79" t="s">
        <v>476</v>
      </c>
      <c r="F355" s="76"/>
      <c r="G355" s="27" t="s">
        <v>30</v>
      </c>
      <c r="H355" s="76">
        <v>1800</v>
      </c>
      <c r="I355" s="76">
        <v>10</v>
      </c>
      <c r="J355" s="76">
        <v>6</v>
      </c>
      <c r="K355" s="76">
        <v>22</v>
      </c>
      <c r="L355" s="76">
        <f t="shared" si="20"/>
        <v>132</v>
      </c>
      <c r="M355" s="24">
        <f t="shared" si="19"/>
        <v>2376</v>
      </c>
    </row>
    <row r="356" spans="1:13">
      <c r="A356">
        <v>354</v>
      </c>
      <c r="B356" s="80" t="s">
        <v>622</v>
      </c>
      <c r="C356" s="78" t="s">
        <v>474</v>
      </c>
      <c r="D356" s="75"/>
      <c r="E356" s="79" t="s">
        <v>468</v>
      </c>
      <c r="F356" s="76"/>
      <c r="G356" s="27" t="s">
        <v>30</v>
      </c>
      <c r="H356" s="76">
        <v>75</v>
      </c>
      <c r="I356" s="76">
        <v>2</v>
      </c>
      <c r="J356" s="76">
        <v>6</v>
      </c>
      <c r="K356" s="76">
        <v>22</v>
      </c>
      <c r="L356" s="76">
        <f t="shared" si="20"/>
        <v>132</v>
      </c>
      <c r="M356" s="24">
        <f t="shared" si="19"/>
        <v>19.8</v>
      </c>
    </row>
    <row r="357" spans="1:13">
      <c r="A357">
        <v>355</v>
      </c>
      <c r="B357" s="80" t="s">
        <v>622</v>
      </c>
      <c r="C357" s="78" t="s">
        <v>474</v>
      </c>
      <c r="D357" s="75"/>
      <c r="E357" s="79" t="s">
        <v>477</v>
      </c>
      <c r="F357" s="76"/>
      <c r="G357" s="27" t="s">
        <v>30</v>
      </c>
      <c r="H357" s="76">
        <v>200</v>
      </c>
      <c r="I357" s="76">
        <v>1</v>
      </c>
      <c r="J357" s="76">
        <v>6</v>
      </c>
      <c r="K357" s="76">
        <v>22</v>
      </c>
      <c r="L357" s="76">
        <f t="shared" si="20"/>
        <v>132</v>
      </c>
      <c r="M357" s="24">
        <f t="shared" si="19"/>
        <v>26.4</v>
      </c>
    </row>
    <row r="358" spans="1:13">
      <c r="A358">
        <v>356</v>
      </c>
      <c r="B358" s="80" t="s">
        <v>622</v>
      </c>
      <c r="C358" s="78" t="s">
        <v>478</v>
      </c>
      <c r="D358" s="75" t="s">
        <v>479</v>
      </c>
      <c r="E358" s="76" t="s">
        <v>480</v>
      </c>
      <c r="F358" s="76" t="s">
        <v>481</v>
      </c>
      <c r="G358" s="7" t="s">
        <v>12</v>
      </c>
      <c r="H358" s="76">
        <v>2000</v>
      </c>
      <c r="I358" s="76">
        <v>1</v>
      </c>
      <c r="J358" s="76">
        <v>8</v>
      </c>
      <c r="K358" s="76">
        <v>22</v>
      </c>
      <c r="L358" s="76">
        <f t="shared" si="20"/>
        <v>176</v>
      </c>
      <c r="M358" s="24">
        <f t="shared" si="19"/>
        <v>352</v>
      </c>
    </row>
    <row r="359" spans="1:13">
      <c r="A359">
        <v>357</v>
      </c>
      <c r="B359" s="80" t="s">
        <v>622</v>
      </c>
      <c r="C359" s="78" t="s">
        <v>478</v>
      </c>
      <c r="D359" s="75" t="s">
        <v>479</v>
      </c>
      <c r="E359" s="76" t="s">
        <v>482</v>
      </c>
      <c r="F359" s="76" t="s">
        <v>481</v>
      </c>
      <c r="G359" s="7" t="s">
        <v>12</v>
      </c>
      <c r="H359" s="76">
        <v>2000</v>
      </c>
      <c r="I359" s="76">
        <v>1</v>
      </c>
      <c r="J359" s="76">
        <v>8</v>
      </c>
      <c r="K359" s="76">
        <v>22</v>
      </c>
      <c r="L359" s="76">
        <f t="shared" si="20"/>
        <v>176</v>
      </c>
      <c r="M359" s="24">
        <f t="shared" si="19"/>
        <v>352</v>
      </c>
    </row>
    <row r="360" spans="1:13">
      <c r="A360">
        <v>358</v>
      </c>
      <c r="B360" s="80" t="s">
        <v>622</v>
      </c>
      <c r="C360" s="78" t="s">
        <v>478</v>
      </c>
      <c r="D360" s="75" t="s">
        <v>479</v>
      </c>
      <c r="E360" s="79" t="s">
        <v>472</v>
      </c>
      <c r="F360" s="76"/>
      <c r="G360" s="27" t="s">
        <v>30</v>
      </c>
      <c r="H360" s="76">
        <v>75</v>
      </c>
      <c r="I360" s="76">
        <v>4</v>
      </c>
      <c r="J360" s="76">
        <v>6</v>
      </c>
      <c r="K360" s="76">
        <v>22</v>
      </c>
      <c r="L360" s="76">
        <f t="shared" si="20"/>
        <v>132</v>
      </c>
      <c r="M360" s="24">
        <f t="shared" si="19"/>
        <v>39.6</v>
      </c>
    </row>
    <row r="361" spans="1:13">
      <c r="A361">
        <v>359</v>
      </c>
      <c r="B361" s="80" t="s">
        <v>622</v>
      </c>
      <c r="C361" s="78" t="s">
        <v>478</v>
      </c>
      <c r="D361" s="75" t="s">
        <v>479</v>
      </c>
      <c r="E361" s="79" t="s">
        <v>483</v>
      </c>
      <c r="F361" s="76"/>
      <c r="G361" s="27" t="s">
        <v>30</v>
      </c>
      <c r="H361" s="76">
        <v>180</v>
      </c>
      <c r="I361" s="76">
        <v>54</v>
      </c>
      <c r="J361" s="76">
        <v>6</v>
      </c>
      <c r="K361" s="76">
        <v>22</v>
      </c>
      <c r="L361" s="76">
        <f t="shared" si="20"/>
        <v>132</v>
      </c>
      <c r="M361" s="24">
        <f t="shared" si="19"/>
        <v>1283.04</v>
      </c>
    </row>
    <row r="362" spans="1:13">
      <c r="A362">
        <v>360</v>
      </c>
      <c r="B362" s="80" t="s">
        <v>622</v>
      </c>
      <c r="C362" s="78" t="s">
        <v>478</v>
      </c>
      <c r="D362" s="75" t="s">
        <v>479</v>
      </c>
      <c r="E362" s="79" t="s">
        <v>454</v>
      </c>
      <c r="F362" s="76"/>
      <c r="G362" s="4" t="s">
        <v>29</v>
      </c>
      <c r="H362" s="76">
        <v>400</v>
      </c>
      <c r="I362" s="76">
        <v>1</v>
      </c>
      <c r="J362" s="76">
        <v>6</v>
      </c>
      <c r="K362" s="76">
        <v>22</v>
      </c>
      <c r="L362" s="76">
        <f t="shared" si="20"/>
        <v>132</v>
      </c>
      <c r="M362" s="24">
        <f t="shared" si="19"/>
        <v>52.8</v>
      </c>
    </row>
    <row r="363" spans="1:13">
      <c r="A363">
        <v>361</v>
      </c>
      <c r="B363" s="80" t="s">
        <v>622</v>
      </c>
      <c r="C363" s="78" t="s">
        <v>478</v>
      </c>
      <c r="D363" s="75" t="s">
        <v>479</v>
      </c>
      <c r="E363" s="79" t="s">
        <v>484</v>
      </c>
      <c r="F363" s="76" t="s">
        <v>485</v>
      </c>
      <c r="G363" s="27" t="s">
        <v>30</v>
      </c>
      <c r="H363" s="76">
        <v>750</v>
      </c>
      <c r="I363" s="76">
        <v>1</v>
      </c>
      <c r="J363" s="76">
        <v>7</v>
      </c>
      <c r="K363" s="76">
        <v>22</v>
      </c>
      <c r="L363" s="76">
        <f t="shared" si="20"/>
        <v>154</v>
      </c>
      <c r="M363" s="24">
        <f t="shared" si="19"/>
        <v>115.5</v>
      </c>
    </row>
    <row r="364" spans="1:13">
      <c r="A364">
        <v>362</v>
      </c>
      <c r="B364" s="80" t="s">
        <v>622</v>
      </c>
      <c r="C364" s="78" t="s">
        <v>478</v>
      </c>
      <c r="D364" s="75" t="s">
        <v>479</v>
      </c>
      <c r="E364" s="79" t="s">
        <v>484</v>
      </c>
      <c r="F364" s="76" t="s">
        <v>485</v>
      </c>
      <c r="G364" s="27" t="s">
        <v>30</v>
      </c>
      <c r="H364" s="76">
        <v>750</v>
      </c>
      <c r="I364" s="76">
        <v>1</v>
      </c>
      <c r="J364" s="76">
        <v>7</v>
      </c>
      <c r="K364" s="76">
        <v>22</v>
      </c>
      <c r="L364" s="76">
        <f t="shared" si="20"/>
        <v>154</v>
      </c>
      <c r="M364" s="24">
        <f t="shared" si="19"/>
        <v>115.5</v>
      </c>
    </row>
    <row r="365" spans="1:13">
      <c r="A365">
        <v>363</v>
      </c>
      <c r="B365" s="80" t="s">
        <v>622</v>
      </c>
      <c r="C365" s="78" t="s">
        <v>478</v>
      </c>
      <c r="D365" s="75" t="s">
        <v>479</v>
      </c>
      <c r="E365" s="79" t="s">
        <v>484</v>
      </c>
      <c r="F365" s="76" t="s">
        <v>485</v>
      </c>
      <c r="G365" s="27" t="s">
        <v>30</v>
      </c>
      <c r="H365" s="76">
        <v>750</v>
      </c>
      <c r="I365" s="76">
        <v>1</v>
      </c>
      <c r="J365" s="76">
        <v>7</v>
      </c>
      <c r="K365" s="76">
        <v>22</v>
      </c>
      <c r="L365" s="76">
        <f t="shared" si="20"/>
        <v>154</v>
      </c>
      <c r="M365" s="24">
        <f t="shared" si="19"/>
        <v>115.5</v>
      </c>
    </row>
    <row r="366" spans="1:13">
      <c r="A366">
        <v>364</v>
      </c>
      <c r="B366" s="80" t="s">
        <v>622</v>
      </c>
      <c r="C366" s="78" t="s">
        <v>478</v>
      </c>
      <c r="D366" s="75" t="s">
        <v>479</v>
      </c>
      <c r="E366" s="79" t="s">
        <v>486</v>
      </c>
      <c r="F366" s="76"/>
      <c r="G366" s="4" t="s">
        <v>29</v>
      </c>
      <c r="H366" s="76">
        <v>1200</v>
      </c>
      <c r="I366" s="76">
        <v>4</v>
      </c>
      <c r="J366" s="76">
        <v>5</v>
      </c>
      <c r="K366" s="76">
        <v>22</v>
      </c>
      <c r="L366" s="76">
        <f t="shared" si="20"/>
        <v>110</v>
      </c>
      <c r="M366" s="24">
        <f t="shared" si="19"/>
        <v>528</v>
      </c>
    </row>
    <row r="367" spans="1:13">
      <c r="A367">
        <v>365</v>
      </c>
      <c r="B367" s="80" t="s">
        <v>622</v>
      </c>
      <c r="C367" s="78" t="s">
        <v>478</v>
      </c>
      <c r="D367" s="75" t="s">
        <v>479</v>
      </c>
      <c r="E367" s="79" t="s">
        <v>431</v>
      </c>
      <c r="F367" s="76"/>
      <c r="G367" s="4" t="s">
        <v>29</v>
      </c>
      <c r="H367" s="76">
        <v>500</v>
      </c>
      <c r="I367" s="76">
        <v>1</v>
      </c>
      <c r="J367" s="76">
        <v>6</v>
      </c>
      <c r="K367" s="76">
        <v>22</v>
      </c>
      <c r="L367" s="76">
        <f t="shared" si="20"/>
        <v>132</v>
      </c>
      <c r="M367" s="24">
        <f t="shared" si="19"/>
        <v>66</v>
      </c>
    </row>
    <row r="368" spans="1:13">
      <c r="A368">
        <v>366</v>
      </c>
      <c r="B368" s="80" t="s">
        <v>622</v>
      </c>
      <c r="C368" s="78" t="s">
        <v>487</v>
      </c>
      <c r="D368" s="75" t="s">
        <v>488</v>
      </c>
      <c r="E368" s="79" t="s">
        <v>489</v>
      </c>
      <c r="F368" s="76" t="s">
        <v>490</v>
      </c>
      <c r="G368" s="7" t="s">
        <v>12</v>
      </c>
      <c r="H368" s="76">
        <v>2000</v>
      </c>
      <c r="I368" s="76">
        <v>1</v>
      </c>
      <c r="J368" s="76">
        <v>8</v>
      </c>
      <c r="K368" s="76">
        <v>22</v>
      </c>
      <c r="L368" s="76">
        <f t="shared" si="20"/>
        <v>176</v>
      </c>
      <c r="M368" s="24">
        <f t="shared" si="19"/>
        <v>352</v>
      </c>
    </row>
    <row r="369" spans="1:13">
      <c r="A369">
        <v>367</v>
      </c>
      <c r="B369" s="80" t="s">
        <v>622</v>
      </c>
      <c r="C369" s="78" t="s">
        <v>487</v>
      </c>
      <c r="D369" s="75" t="s">
        <v>488</v>
      </c>
      <c r="E369" s="79" t="s">
        <v>491</v>
      </c>
      <c r="F369" s="76" t="s">
        <v>481</v>
      </c>
      <c r="G369" s="7" t="s">
        <v>12</v>
      </c>
      <c r="H369" s="76">
        <v>2000</v>
      </c>
      <c r="I369" s="76">
        <v>1</v>
      </c>
      <c r="J369" s="76">
        <v>8</v>
      </c>
      <c r="K369" s="76">
        <v>22</v>
      </c>
      <c r="L369" s="76">
        <f t="shared" si="20"/>
        <v>176</v>
      </c>
      <c r="M369" s="24">
        <f t="shared" si="19"/>
        <v>352</v>
      </c>
    </row>
    <row r="370" spans="1:13">
      <c r="A370">
        <v>368</v>
      </c>
      <c r="B370" s="80" t="s">
        <v>622</v>
      </c>
      <c r="C370" s="78" t="s">
        <v>487</v>
      </c>
      <c r="D370" s="75" t="s">
        <v>488</v>
      </c>
      <c r="E370" s="79" t="s">
        <v>492</v>
      </c>
      <c r="F370" s="76"/>
      <c r="G370" s="27" t="s">
        <v>30</v>
      </c>
      <c r="H370" s="76">
        <v>180</v>
      </c>
      <c r="I370" s="76">
        <v>40</v>
      </c>
      <c r="J370" s="76">
        <v>6</v>
      </c>
      <c r="K370" s="76">
        <v>22</v>
      </c>
      <c r="L370" s="76">
        <f t="shared" si="20"/>
        <v>132</v>
      </c>
      <c r="M370" s="24">
        <f t="shared" si="19"/>
        <v>950.4</v>
      </c>
    </row>
    <row r="371" spans="1:13">
      <c r="A371">
        <v>369</v>
      </c>
      <c r="B371" s="80" t="s">
        <v>622</v>
      </c>
      <c r="C371" s="78" t="s">
        <v>487</v>
      </c>
      <c r="D371" s="75" t="s">
        <v>488</v>
      </c>
      <c r="E371" s="79" t="s">
        <v>493</v>
      </c>
      <c r="F371" s="76"/>
      <c r="G371" s="27" t="s">
        <v>30</v>
      </c>
      <c r="H371" s="76">
        <v>50</v>
      </c>
      <c r="I371" s="76">
        <v>6</v>
      </c>
      <c r="J371" s="76">
        <v>6</v>
      </c>
      <c r="K371" s="76">
        <v>22</v>
      </c>
      <c r="L371" s="76">
        <f t="shared" si="20"/>
        <v>132</v>
      </c>
      <c r="M371" s="24">
        <f t="shared" si="19"/>
        <v>39.6</v>
      </c>
    </row>
    <row r="372" spans="1:13">
      <c r="A372">
        <v>370</v>
      </c>
      <c r="B372" s="80" t="s">
        <v>622</v>
      </c>
      <c r="C372" s="78" t="s">
        <v>487</v>
      </c>
      <c r="D372" s="75" t="s">
        <v>488</v>
      </c>
      <c r="E372" s="79" t="s">
        <v>468</v>
      </c>
      <c r="F372" s="76"/>
      <c r="G372" s="27" t="s">
        <v>30</v>
      </c>
      <c r="H372" s="76">
        <v>75</v>
      </c>
      <c r="I372" s="76">
        <v>2</v>
      </c>
      <c r="J372" s="76">
        <v>6</v>
      </c>
      <c r="K372" s="76">
        <v>22</v>
      </c>
      <c r="L372" s="76">
        <f t="shared" si="20"/>
        <v>132</v>
      </c>
      <c r="M372" s="24">
        <f t="shared" si="19"/>
        <v>19.8</v>
      </c>
    </row>
    <row r="373" spans="1:13">
      <c r="A373">
        <v>371</v>
      </c>
      <c r="B373" s="80" t="s">
        <v>622</v>
      </c>
      <c r="C373" s="78" t="s">
        <v>487</v>
      </c>
      <c r="D373" s="75" t="s">
        <v>488</v>
      </c>
      <c r="E373" s="79" t="s">
        <v>494</v>
      </c>
      <c r="F373" s="76"/>
      <c r="G373" s="27" t="s">
        <v>30</v>
      </c>
      <c r="H373" s="76">
        <v>200</v>
      </c>
      <c r="I373" s="76">
        <v>2</v>
      </c>
      <c r="J373" s="76">
        <v>6</v>
      </c>
      <c r="K373" s="76">
        <v>22</v>
      </c>
      <c r="L373" s="76">
        <f t="shared" si="20"/>
        <v>132</v>
      </c>
      <c r="M373" s="24">
        <f t="shared" si="19"/>
        <v>52.8</v>
      </c>
    </row>
    <row r="374" spans="1:13">
      <c r="A374">
        <v>372</v>
      </c>
      <c r="B374" s="80" t="s">
        <v>622</v>
      </c>
      <c r="C374" s="78" t="s">
        <v>487</v>
      </c>
      <c r="D374" s="75" t="s">
        <v>488</v>
      </c>
      <c r="E374" s="79" t="s">
        <v>495</v>
      </c>
      <c r="F374" s="76"/>
      <c r="G374" s="4" t="s">
        <v>29</v>
      </c>
      <c r="H374" s="76">
        <v>153</v>
      </c>
      <c r="I374" s="76">
        <v>1</v>
      </c>
      <c r="J374" s="76">
        <v>12</v>
      </c>
      <c r="K374" s="76">
        <v>22</v>
      </c>
      <c r="L374" s="76">
        <f t="shared" si="20"/>
        <v>264</v>
      </c>
      <c r="M374" s="24">
        <f t="shared" si="19"/>
        <v>40.392000000000003</v>
      </c>
    </row>
    <row r="375" spans="1:13">
      <c r="A375">
        <v>373</v>
      </c>
      <c r="B375" s="80" t="s">
        <v>622</v>
      </c>
      <c r="C375" s="78" t="s">
        <v>487</v>
      </c>
      <c r="D375" s="75" t="s">
        <v>488</v>
      </c>
      <c r="E375" s="79" t="s">
        <v>496</v>
      </c>
      <c r="F375" s="76"/>
      <c r="G375" s="27" t="s">
        <v>30</v>
      </c>
      <c r="H375" s="76">
        <v>750</v>
      </c>
      <c r="I375" s="76">
        <v>1</v>
      </c>
      <c r="J375" s="76">
        <v>7</v>
      </c>
      <c r="K375" s="76">
        <v>22</v>
      </c>
      <c r="L375" s="76">
        <f t="shared" si="20"/>
        <v>154</v>
      </c>
      <c r="M375" s="24">
        <f t="shared" si="19"/>
        <v>115.5</v>
      </c>
    </row>
    <row r="376" spans="1:13">
      <c r="A376">
        <v>374</v>
      </c>
      <c r="B376" s="80" t="s">
        <v>622</v>
      </c>
      <c r="C376" s="78" t="s">
        <v>498</v>
      </c>
      <c r="D376" s="75" t="s">
        <v>499</v>
      </c>
      <c r="E376" s="79" t="s">
        <v>615</v>
      </c>
      <c r="F376" s="76"/>
      <c r="G376" s="7" t="s">
        <v>12</v>
      </c>
      <c r="H376" s="76">
        <v>1000</v>
      </c>
      <c r="I376" s="76">
        <v>1</v>
      </c>
      <c r="J376" s="76">
        <v>8</v>
      </c>
      <c r="K376" s="76">
        <v>22</v>
      </c>
      <c r="L376" s="76">
        <f>J376*K376</f>
        <v>176</v>
      </c>
      <c r="M376" s="24">
        <f t="shared" si="19"/>
        <v>176</v>
      </c>
    </row>
    <row r="377" spans="1:13">
      <c r="A377">
        <v>375</v>
      </c>
      <c r="B377" s="80" t="s">
        <v>622</v>
      </c>
      <c r="C377" s="78" t="s">
        <v>498</v>
      </c>
      <c r="D377" s="75" t="s">
        <v>499</v>
      </c>
      <c r="E377" s="79" t="s">
        <v>616</v>
      </c>
      <c r="F377" s="76"/>
      <c r="G377" s="7" t="s">
        <v>12</v>
      </c>
      <c r="H377" s="76">
        <v>1600</v>
      </c>
      <c r="I377" s="76">
        <v>1</v>
      </c>
      <c r="J377" s="76">
        <v>8</v>
      </c>
      <c r="K377" s="76">
        <v>22</v>
      </c>
      <c r="L377" s="76">
        <f>J377*K377</f>
        <v>176</v>
      </c>
      <c r="M377" s="24">
        <f t="shared" si="19"/>
        <v>281.60000000000002</v>
      </c>
    </row>
    <row r="378" spans="1:13">
      <c r="A378">
        <v>376</v>
      </c>
      <c r="B378" s="80" t="s">
        <v>622</v>
      </c>
      <c r="C378" s="78" t="s">
        <v>498</v>
      </c>
      <c r="D378" s="75" t="s">
        <v>499</v>
      </c>
      <c r="E378" s="79" t="s">
        <v>460</v>
      </c>
      <c r="F378" s="76"/>
      <c r="G378" s="27" t="s">
        <v>30</v>
      </c>
      <c r="H378" s="76">
        <v>75</v>
      </c>
      <c r="I378" s="76">
        <v>2</v>
      </c>
      <c r="J378" s="76">
        <v>6</v>
      </c>
      <c r="K378" s="76">
        <v>22</v>
      </c>
      <c r="L378" s="76">
        <f t="shared" si="20"/>
        <v>132</v>
      </c>
      <c r="M378" s="24">
        <f t="shared" si="19"/>
        <v>19.8</v>
      </c>
    </row>
    <row r="379" spans="1:13">
      <c r="A379">
        <v>377</v>
      </c>
      <c r="B379" s="80" t="s">
        <v>622</v>
      </c>
      <c r="C379" s="78" t="s">
        <v>498</v>
      </c>
      <c r="D379" s="75" t="s">
        <v>499</v>
      </c>
      <c r="E379" s="79" t="s">
        <v>431</v>
      </c>
      <c r="F379" s="76"/>
      <c r="G379" s="27" t="s">
        <v>30</v>
      </c>
      <c r="H379" s="76">
        <v>500</v>
      </c>
      <c r="I379" s="76">
        <v>1</v>
      </c>
      <c r="J379" s="76">
        <v>6</v>
      </c>
      <c r="K379" s="76">
        <v>22</v>
      </c>
      <c r="L379" s="76">
        <f t="shared" si="20"/>
        <v>132</v>
      </c>
      <c r="M379" s="24">
        <f t="shared" si="19"/>
        <v>66</v>
      </c>
    </row>
    <row r="380" spans="1:13">
      <c r="A380">
        <v>378</v>
      </c>
      <c r="B380" s="80" t="s">
        <v>622</v>
      </c>
      <c r="C380" s="78" t="s">
        <v>498</v>
      </c>
      <c r="D380" s="75" t="s">
        <v>499</v>
      </c>
      <c r="E380" s="79" t="s">
        <v>500</v>
      </c>
      <c r="F380" s="76"/>
      <c r="G380" s="27" t="s">
        <v>30</v>
      </c>
      <c r="H380" s="76">
        <v>180</v>
      </c>
      <c r="I380" s="76">
        <v>26</v>
      </c>
      <c r="J380" s="76">
        <v>6</v>
      </c>
      <c r="K380" s="76">
        <v>22</v>
      </c>
      <c r="L380" s="76">
        <f t="shared" si="20"/>
        <v>132</v>
      </c>
      <c r="M380" s="24">
        <f t="shared" si="19"/>
        <v>617.76</v>
      </c>
    </row>
    <row r="381" spans="1:13">
      <c r="A381">
        <v>379</v>
      </c>
      <c r="B381" s="80" t="s">
        <v>622</v>
      </c>
      <c r="C381" s="78" t="s">
        <v>501</v>
      </c>
      <c r="D381" s="75" t="s">
        <v>502</v>
      </c>
      <c r="E381" s="79" t="s">
        <v>620</v>
      </c>
      <c r="F381" s="76"/>
      <c r="G381" s="7" t="s">
        <v>12</v>
      </c>
      <c r="H381" s="76">
        <v>2000</v>
      </c>
      <c r="I381" s="76">
        <v>2</v>
      </c>
      <c r="J381" s="76">
        <v>8</v>
      </c>
      <c r="K381" s="76">
        <v>22</v>
      </c>
      <c r="L381" s="76">
        <f>J381*K381</f>
        <v>176</v>
      </c>
      <c r="M381" s="24">
        <f t="shared" si="19"/>
        <v>704</v>
      </c>
    </row>
    <row r="382" spans="1:13">
      <c r="A382">
        <v>380</v>
      </c>
      <c r="B382" s="80" t="s">
        <v>622</v>
      </c>
      <c r="C382" s="78" t="s">
        <v>501</v>
      </c>
      <c r="D382" s="75" t="s">
        <v>502</v>
      </c>
      <c r="E382" s="79" t="s">
        <v>503</v>
      </c>
      <c r="F382" s="76"/>
      <c r="G382" s="27" t="s">
        <v>30</v>
      </c>
      <c r="H382" s="76">
        <v>75</v>
      </c>
      <c r="I382" s="76">
        <v>6</v>
      </c>
      <c r="J382" s="76">
        <v>6</v>
      </c>
      <c r="K382" s="76">
        <v>22</v>
      </c>
      <c r="L382" s="76">
        <f t="shared" si="20"/>
        <v>132</v>
      </c>
      <c r="M382" s="24">
        <f t="shared" si="19"/>
        <v>59.4</v>
      </c>
    </row>
    <row r="383" spans="1:13">
      <c r="A383">
        <v>381</v>
      </c>
      <c r="B383" s="80" t="s">
        <v>622</v>
      </c>
      <c r="C383" s="78" t="s">
        <v>501</v>
      </c>
      <c r="D383" s="75" t="s">
        <v>502</v>
      </c>
      <c r="E383" s="79" t="s">
        <v>504</v>
      </c>
      <c r="F383" s="76"/>
      <c r="G383" s="4" t="s">
        <v>29</v>
      </c>
      <c r="H383" s="76">
        <v>400</v>
      </c>
      <c r="I383" s="76">
        <v>1</v>
      </c>
      <c r="J383" s="76">
        <v>7</v>
      </c>
      <c r="K383" s="76">
        <v>22</v>
      </c>
      <c r="L383" s="76">
        <f t="shared" si="20"/>
        <v>154</v>
      </c>
      <c r="M383" s="24">
        <f t="shared" si="19"/>
        <v>61.6</v>
      </c>
    </row>
    <row r="384" spans="1:13">
      <c r="A384">
        <v>382</v>
      </c>
      <c r="B384" s="80" t="s">
        <v>622</v>
      </c>
      <c r="C384" s="78" t="s">
        <v>501</v>
      </c>
      <c r="D384" s="75" t="s">
        <v>502</v>
      </c>
      <c r="E384" s="79" t="s">
        <v>505</v>
      </c>
      <c r="F384" s="76"/>
      <c r="G384" s="27" t="s">
        <v>30</v>
      </c>
      <c r="H384" s="76">
        <v>180</v>
      </c>
      <c r="I384" s="76">
        <v>20</v>
      </c>
      <c r="J384" s="76">
        <v>6</v>
      </c>
      <c r="K384" s="76">
        <v>22</v>
      </c>
      <c r="L384" s="76">
        <f t="shared" si="20"/>
        <v>132</v>
      </c>
      <c r="M384" s="24">
        <f t="shared" ref="M384:M447" si="21">(L384*H384*I384)/1000</f>
        <v>475.2</v>
      </c>
    </row>
    <row r="385" spans="1:13">
      <c r="A385">
        <v>383</v>
      </c>
      <c r="B385" s="80" t="s">
        <v>622</v>
      </c>
      <c r="C385" s="78" t="s">
        <v>501</v>
      </c>
      <c r="D385" s="75" t="s">
        <v>502</v>
      </c>
      <c r="E385" s="79" t="s">
        <v>506</v>
      </c>
      <c r="F385" s="76"/>
      <c r="G385" s="4" t="s">
        <v>29</v>
      </c>
      <c r="H385" s="76">
        <v>150</v>
      </c>
      <c r="I385" s="76">
        <v>5</v>
      </c>
      <c r="J385" s="76">
        <v>5</v>
      </c>
      <c r="K385" s="76">
        <v>22</v>
      </c>
      <c r="L385" s="76">
        <f t="shared" si="20"/>
        <v>110</v>
      </c>
      <c r="M385" s="24">
        <f t="shared" si="21"/>
        <v>82.5</v>
      </c>
    </row>
    <row r="386" spans="1:13">
      <c r="A386">
        <v>384</v>
      </c>
      <c r="B386" s="80" t="s">
        <v>622</v>
      </c>
      <c r="C386" s="78" t="s">
        <v>501</v>
      </c>
      <c r="D386" s="75" t="s">
        <v>502</v>
      </c>
      <c r="E386" s="79" t="s">
        <v>431</v>
      </c>
      <c r="F386" s="76"/>
      <c r="G386" s="4" t="s">
        <v>29</v>
      </c>
      <c r="H386" s="76">
        <v>500</v>
      </c>
      <c r="I386" s="76">
        <v>1</v>
      </c>
      <c r="J386" s="76">
        <v>6</v>
      </c>
      <c r="K386" s="76">
        <v>22</v>
      </c>
      <c r="L386" s="76">
        <f t="shared" si="20"/>
        <v>132</v>
      </c>
      <c r="M386" s="24">
        <f t="shared" si="21"/>
        <v>66</v>
      </c>
    </row>
    <row r="387" spans="1:13">
      <c r="A387">
        <v>385</v>
      </c>
      <c r="B387" s="80" t="s">
        <v>622</v>
      </c>
      <c r="C387" s="78" t="s">
        <v>501</v>
      </c>
      <c r="D387" s="75" t="s">
        <v>502</v>
      </c>
      <c r="E387" s="79" t="s">
        <v>507</v>
      </c>
      <c r="F387" s="76"/>
      <c r="G387" s="4" t="s">
        <v>29</v>
      </c>
      <c r="H387" s="76">
        <v>160</v>
      </c>
      <c r="I387" s="76">
        <v>1</v>
      </c>
      <c r="J387" s="76">
        <v>2</v>
      </c>
      <c r="K387" s="76">
        <v>22</v>
      </c>
      <c r="L387" s="76">
        <f t="shared" si="20"/>
        <v>44</v>
      </c>
      <c r="M387" s="24">
        <f t="shared" si="21"/>
        <v>7.04</v>
      </c>
    </row>
    <row r="388" spans="1:13">
      <c r="A388">
        <v>386</v>
      </c>
      <c r="B388" s="80" t="s">
        <v>622</v>
      </c>
      <c r="C388" s="78" t="s">
        <v>501</v>
      </c>
      <c r="D388" s="75" t="s">
        <v>502</v>
      </c>
      <c r="E388" s="79" t="s">
        <v>508</v>
      </c>
      <c r="F388" s="76"/>
      <c r="G388" s="4" t="s">
        <v>29</v>
      </c>
      <c r="H388" s="76">
        <v>53</v>
      </c>
      <c r="I388" s="76">
        <v>1</v>
      </c>
      <c r="J388" s="76">
        <v>5</v>
      </c>
      <c r="K388" s="76">
        <v>2</v>
      </c>
      <c r="L388" s="76">
        <f t="shared" si="20"/>
        <v>10</v>
      </c>
      <c r="M388" s="24">
        <f t="shared" si="21"/>
        <v>0.53</v>
      </c>
    </row>
    <row r="389" spans="1:13">
      <c r="A389">
        <v>387</v>
      </c>
      <c r="B389" s="80" t="s">
        <v>622</v>
      </c>
      <c r="C389" s="78" t="s">
        <v>501</v>
      </c>
      <c r="D389" s="75" t="s">
        <v>502</v>
      </c>
      <c r="E389" s="79" t="s">
        <v>509</v>
      </c>
      <c r="F389" s="76" t="s">
        <v>1037</v>
      </c>
      <c r="G389" s="4" t="s">
        <v>29</v>
      </c>
      <c r="H389" s="76">
        <v>0</v>
      </c>
      <c r="I389" s="76">
        <v>1</v>
      </c>
      <c r="J389" s="76">
        <v>0.5</v>
      </c>
      <c r="K389" s="76">
        <v>2</v>
      </c>
      <c r="L389" s="76">
        <f t="shared" si="20"/>
        <v>1</v>
      </c>
      <c r="M389" s="24">
        <f t="shared" si="21"/>
        <v>0</v>
      </c>
    </row>
    <row r="390" spans="1:13">
      <c r="A390">
        <v>388</v>
      </c>
      <c r="B390" s="80" t="s">
        <v>622</v>
      </c>
      <c r="C390" s="78" t="s">
        <v>501</v>
      </c>
      <c r="D390" s="75" t="s">
        <v>502</v>
      </c>
      <c r="E390" s="79" t="s">
        <v>510</v>
      </c>
      <c r="F390" s="76" t="s">
        <v>1037</v>
      </c>
      <c r="G390" s="4" t="s">
        <v>29</v>
      </c>
      <c r="H390" s="76">
        <v>0</v>
      </c>
      <c r="I390" s="76">
        <v>1</v>
      </c>
      <c r="J390" s="76">
        <v>0.5</v>
      </c>
      <c r="K390" s="76">
        <v>2</v>
      </c>
      <c r="L390" s="76">
        <f t="shared" si="20"/>
        <v>1</v>
      </c>
      <c r="M390" s="24">
        <f t="shared" si="21"/>
        <v>0</v>
      </c>
    </row>
    <row r="391" spans="1:13">
      <c r="A391">
        <v>389</v>
      </c>
      <c r="B391" s="80" t="s">
        <v>622</v>
      </c>
      <c r="C391" s="78" t="s">
        <v>501</v>
      </c>
      <c r="D391" s="75" t="s">
        <v>502</v>
      </c>
      <c r="E391" s="79" t="s">
        <v>511</v>
      </c>
      <c r="F391" s="76" t="s">
        <v>1037</v>
      </c>
      <c r="G391" s="4" t="s">
        <v>29</v>
      </c>
      <c r="H391" s="76">
        <v>0</v>
      </c>
      <c r="I391" s="76">
        <v>1</v>
      </c>
      <c r="J391" s="76">
        <v>0.5</v>
      </c>
      <c r="K391" s="76">
        <v>2</v>
      </c>
      <c r="L391" s="76">
        <f t="shared" si="20"/>
        <v>1</v>
      </c>
      <c r="M391" s="24">
        <f t="shared" si="21"/>
        <v>0</v>
      </c>
    </row>
    <row r="392" spans="1:13">
      <c r="A392">
        <v>390</v>
      </c>
      <c r="B392" s="80" t="s">
        <v>622</v>
      </c>
      <c r="C392" s="78" t="s">
        <v>501</v>
      </c>
      <c r="D392" s="75" t="s">
        <v>502</v>
      </c>
      <c r="E392" s="79" t="s">
        <v>512</v>
      </c>
      <c r="F392" s="76" t="s">
        <v>1037</v>
      </c>
      <c r="G392" s="4" t="s">
        <v>29</v>
      </c>
      <c r="H392" s="76">
        <v>0</v>
      </c>
      <c r="I392" s="76">
        <v>1</v>
      </c>
      <c r="J392" s="76">
        <v>0.5</v>
      </c>
      <c r="K392" s="76">
        <v>2</v>
      </c>
      <c r="L392" s="76">
        <f t="shared" si="20"/>
        <v>1</v>
      </c>
      <c r="M392" s="24">
        <f t="shared" si="21"/>
        <v>0</v>
      </c>
    </row>
    <row r="393" spans="1:13">
      <c r="A393">
        <v>391</v>
      </c>
      <c r="B393" s="80" t="s">
        <v>622</v>
      </c>
      <c r="C393" s="78" t="s">
        <v>501</v>
      </c>
      <c r="D393" s="75" t="s">
        <v>502</v>
      </c>
      <c r="E393" s="79" t="s">
        <v>513</v>
      </c>
      <c r="F393" s="76" t="s">
        <v>1037</v>
      </c>
      <c r="G393" s="4" t="s">
        <v>29</v>
      </c>
      <c r="H393" s="76">
        <v>0</v>
      </c>
      <c r="I393" s="76">
        <v>1</v>
      </c>
      <c r="J393" s="76">
        <v>0.5</v>
      </c>
      <c r="K393" s="76">
        <v>2</v>
      </c>
      <c r="L393" s="76">
        <f t="shared" si="20"/>
        <v>1</v>
      </c>
      <c r="M393" s="24">
        <f t="shared" si="21"/>
        <v>0</v>
      </c>
    </row>
    <row r="394" spans="1:13">
      <c r="A394">
        <v>392</v>
      </c>
      <c r="B394" s="80" t="s">
        <v>622</v>
      </c>
      <c r="C394" s="78" t="s">
        <v>501</v>
      </c>
      <c r="D394" s="75" t="s">
        <v>502</v>
      </c>
      <c r="E394" s="79" t="s">
        <v>514</v>
      </c>
      <c r="F394" s="76"/>
      <c r="G394" s="4" t="s">
        <v>29</v>
      </c>
      <c r="H394" s="76">
        <v>75</v>
      </c>
      <c r="I394" s="76">
        <v>1</v>
      </c>
      <c r="J394" s="76">
        <v>5</v>
      </c>
      <c r="K394" s="76">
        <v>2</v>
      </c>
      <c r="L394" s="76">
        <f t="shared" ref="L394:L456" si="22">J394*K394</f>
        <v>10</v>
      </c>
      <c r="M394" s="24">
        <f t="shared" si="21"/>
        <v>0.75</v>
      </c>
    </row>
    <row r="395" spans="1:13">
      <c r="A395">
        <v>393</v>
      </c>
      <c r="B395" s="80" t="s">
        <v>622</v>
      </c>
      <c r="C395" s="78" t="s">
        <v>501</v>
      </c>
      <c r="D395" s="75" t="s">
        <v>502</v>
      </c>
      <c r="E395" s="79" t="s">
        <v>515</v>
      </c>
      <c r="F395" s="76"/>
      <c r="G395" s="4" t="s">
        <v>29</v>
      </c>
      <c r="H395" s="76">
        <v>1300</v>
      </c>
      <c r="I395" s="76">
        <v>1</v>
      </c>
      <c r="J395" s="76">
        <v>4</v>
      </c>
      <c r="K395" s="76">
        <v>22</v>
      </c>
      <c r="L395" s="76">
        <f t="shared" si="22"/>
        <v>88</v>
      </c>
      <c r="M395" s="24">
        <f t="shared" si="21"/>
        <v>114.4</v>
      </c>
    </row>
    <row r="396" spans="1:13">
      <c r="A396">
        <v>394</v>
      </c>
      <c r="B396" s="80" t="s">
        <v>622</v>
      </c>
      <c r="C396" s="78" t="s">
        <v>501</v>
      </c>
      <c r="D396" s="75" t="s">
        <v>502</v>
      </c>
      <c r="E396" s="79" t="s">
        <v>516</v>
      </c>
      <c r="F396" s="76"/>
      <c r="G396" s="4" t="s">
        <v>29</v>
      </c>
      <c r="H396" s="76">
        <v>50</v>
      </c>
      <c r="I396" s="76">
        <v>1</v>
      </c>
      <c r="J396" s="76">
        <v>3</v>
      </c>
      <c r="K396" s="76">
        <v>22</v>
      </c>
      <c r="L396" s="76">
        <f t="shared" si="22"/>
        <v>66</v>
      </c>
      <c r="M396" s="24">
        <f t="shared" si="21"/>
        <v>3.3</v>
      </c>
    </row>
    <row r="397" spans="1:13">
      <c r="A397">
        <v>395</v>
      </c>
      <c r="B397" s="80" t="s">
        <v>622</v>
      </c>
      <c r="C397" s="78" t="s">
        <v>501</v>
      </c>
      <c r="D397" s="75" t="s">
        <v>502</v>
      </c>
      <c r="E397" s="79" t="s">
        <v>515</v>
      </c>
      <c r="F397" s="76"/>
      <c r="G397" s="4" t="s">
        <v>29</v>
      </c>
      <c r="H397" s="76">
        <v>1300</v>
      </c>
      <c r="I397" s="76">
        <v>1</v>
      </c>
      <c r="J397" s="76">
        <v>4</v>
      </c>
      <c r="K397" s="76">
        <v>22</v>
      </c>
      <c r="L397" s="76">
        <f t="shared" si="22"/>
        <v>88</v>
      </c>
      <c r="M397" s="24">
        <f t="shared" si="21"/>
        <v>114.4</v>
      </c>
    </row>
    <row r="398" spans="1:13">
      <c r="A398">
        <v>396</v>
      </c>
      <c r="B398" s="80" t="s">
        <v>622</v>
      </c>
      <c r="C398" s="78" t="s">
        <v>501</v>
      </c>
      <c r="D398" s="75" t="s">
        <v>502</v>
      </c>
      <c r="E398" s="79" t="s">
        <v>517</v>
      </c>
      <c r="F398" s="76"/>
      <c r="G398" s="4" t="s">
        <v>29</v>
      </c>
      <c r="H398" s="76">
        <v>300</v>
      </c>
      <c r="I398" s="76">
        <v>1</v>
      </c>
      <c r="J398" s="76">
        <v>4</v>
      </c>
      <c r="K398" s="76">
        <v>22</v>
      </c>
      <c r="L398" s="76">
        <f t="shared" si="22"/>
        <v>88</v>
      </c>
      <c r="M398" s="24">
        <f t="shared" si="21"/>
        <v>26.4</v>
      </c>
    </row>
    <row r="399" spans="1:13">
      <c r="A399">
        <v>397</v>
      </c>
      <c r="B399" s="80" t="s">
        <v>622</v>
      </c>
      <c r="C399" s="78" t="s">
        <v>501</v>
      </c>
      <c r="D399" s="75" t="s">
        <v>502</v>
      </c>
      <c r="E399" s="79" t="s">
        <v>518</v>
      </c>
      <c r="F399" s="76"/>
      <c r="G399" s="4" t="s">
        <v>29</v>
      </c>
      <c r="H399" s="76">
        <v>400</v>
      </c>
      <c r="I399" s="76">
        <v>1</v>
      </c>
      <c r="J399" s="76">
        <v>4</v>
      </c>
      <c r="K399" s="76">
        <v>22</v>
      </c>
      <c r="L399" s="76">
        <f t="shared" si="22"/>
        <v>88</v>
      </c>
      <c r="M399" s="24">
        <f t="shared" si="21"/>
        <v>35.200000000000003</v>
      </c>
    </row>
    <row r="400" spans="1:13">
      <c r="A400">
        <v>398</v>
      </c>
      <c r="B400" s="80" t="s">
        <v>622</v>
      </c>
      <c r="C400" s="78" t="s">
        <v>519</v>
      </c>
      <c r="D400" s="75" t="s">
        <v>520</v>
      </c>
      <c r="E400" s="79" t="s">
        <v>617</v>
      </c>
      <c r="F400" s="76"/>
      <c r="G400" s="7" t="s">
        <v>12</v>
      </c>
      <c r="H400" s="76">
        <v>2000</v>
      </c>
      <c r="I400" s="76"/>
      <c r="J400" s="76">
        <v>8</v>
      </c>
      <c r="K400" s="76">
        <v>22</v>
      </c>
      <c r="L400" s="76">
        <f>J400*K400</f>
        <v>176</v>
      </c>
      <c r="M400" s="24">
        <f t="shared" si="21"/>
        <v>0</v>
      </c>
    </row>
    <row r="401" spans="1:13">
      <c r="A401">
        <v>399</v>
      </c>
      <c r="B401" s="80" t="s">
        <v>622</v>
      </c>
      <c r="C401" s="78" t="s">
        <v>519</v>
      </c>
      <c r="D401" s="75" t="s">
        <v>520</v>
      </c>
      <c r="E401" s="79" t="s">
        <v>521</v>
      </c>
      <c r="F401" s="76"/>
      <c r="G401" s="4" t="s">
        <v>29</v>
      </c>
      <c r="H401" s="76">
        <v>65</v>
      </c>
      <c r="I401" s="76">
        <v>1</v>
      </c>
      <c r="J401" s="76">
        <v>6</v>
      </c>
      <c r="K401" s="76">
        <v>22</v>
      </c>
      <c r="L401" s="76">
        <f t="shared" si="22"/>
        <v>132</v>
      </c>
      <c r="M401" s="24">
        <f t="shared" si="21"/>
        <v>8.58</v>
      </c>
    </row>
    <row r="402" spans="1:13">
      <c r="A402">
        <v>400</v>
      </c>
      <c r="B402" s="80" t="s">
        <v>622</v>
      </c>
      <c r="C402" s="78" t="s">
        <v>519</v>
      </c>
      <c r="D402" s="75" t="s">
        <v>520</v>
      </c>
      <c r="E402" s="79" t="s">
        <v>522</v>
      </c>
      <c r="F402" s="76"/>
      <c r="G402" s="7" t="s">
        <v>12</v>
      </c>
      <c r="H402" s="76">
        <v>750</v>
      </c>
      <c r="I402" s="76">
        <v>1</v>
      </c>
      <c r="J402" s="76">
        <v>7</v>
      </c>
      <c r="K402" s="76">
        <v>22</v>
      </c>
      <c r="L402" s="76">
        <f t="shared" si="22"/>
        <v>154</v>
      </c>
      <c r="M402" s="24">
        <f t="shared" si="21"/>
        <v>115.5</v>
      </c>
    </row>
    <row r="403" spans="1:13">
      <c r="A403">
        <v>401</v>
      </c>
      <c r="B403" s="80" t="s">
        <v>622</v>
      </c>
      <c r="C403" s="78" t="s">
        <v>519</v>
      </c>
      <c r="D403" s="75" t="s">
        <v>520</v>
      </c>
      <c r="E403" s="79" t="s">
        <v>472</v>
      </c>
      <c r="F403" s="76"/>
      <c r="G403" s="27" t="s">
        <v>30</v>
      </c>
      <c r="H403" s="76">
        <v>75</v>
      </c>
      <c r="I403" s="76">
        <v>4</v>
      </c>
      <c r="J403" s="76">
        <v>6</v>
      </c>
      <c r="K403" s="76">
        <v>22</v>
      </c>
      <c r="L403" s="76">
        <f t="shared" si="22"/>
        <v>132</v>
      </c>
      <c r="M403" s="24">
        <f t="shared" si="21"/>
        <v>39.6</v>
      </c>
    </row>
    <row r="404" spans="1:13">
      <c r="A404">
        <v>402</v>
      </c>
      <c r="B404" s="80" t="s">
        <v>622</v>
      </c>
      <c r="C404" s="78" t="s">
        <v>519</v>
      </c>
      <c r="D404" s="75" t="s">
        <v>520</v>
      </c>
      <c r="E404" s="79" t="s">
        <v>523</v>
      </c>
      <c r="F404" s="76"/>
      <c r="G404" s="27" t="s">
        <v>30</v>
      </c>
      <c r="H404" s="76">
        <v>180</v>
      </c>
      <c r="I404" s="76">
        <v>18</v>
      </c>
      <c r="J404" s="76">
        <v>6</v>
      </c>
      <c r="K404" s="76">
        <v>22</v>
      </c>
      <c r="L404" s="76">
        <f t="shared" si="22"/>
        <v>132</v>
      </c>
      <c r="M404" s="24">
        <f t="shared" si="21"/>
        <v>427.68</v>
      </c>
    </row>
    <row r="405" spans="1:13">
      <c r="A405">
        <v>403</v>
      </c>
      <c r="B405" s="80" t="s">
        <v>622</v>
      </c>
      <c r="C405" s="78" t="s">
        <v>519</v>
      </c>
      <c r="D405" s="75" t="s">
        <v>520</v>
      </c>
      <c r="E405" s="79" t="s">
        <v>431</v>
      </c>
      <c r="F405" s="76"/>
      <c r="G405" s="27" t="s">
        <v>30</v>
      </c>
      <c r="H405" s="76">
        <v>500</v>
      </c>
      <c r="I405" s="76">
        <v>1</v>
      </c>
      <c r="J405" s="76">
        <v>6</v>
      </c>
      <c r="K405" s="76">
        <v>22</v>
      </c>
      <c r="L405" s="76">
        <f t="shared" si="22"/>
        <v>132</v>
      </c>
      <c r="M405" s="24">
        <f t="shared" si="21"/>
        <v>66</v>
      </c>
    </row>
    <row r="406" spans="1:13">
      <c r="A406">
        <v>404</v>
      </c>
      <c r="B406" s="80" t="s">
        <v>622</v>
      </c>
      <c r="C406" s="78" t="s">
        <v>519</v>
      </c>
      <c r="D406" s="75" t="s">
        <v>520</v>
      </c>
      <c r="E406" s="79" t="s">
        <v>524</v>
      </c>
      <c r="F406" s="76" t="s">
        <v>525</v>
      </c>
      <c r="G406" s="27" t="s">
        <v>30</v>
      </c>
      <c r="H406" s="76">
        <v>120</v>
      </c>
      <c r="I406" s="76">
        <v>1</v>
      </c>
      <c r="J406" s="76">
        <v>7</v>
      </c>
      <c r="K406" s="76">
        <v>22</v>
      </c>
      <c r="L406" s="76">
        <f t="shared" si="22"/>
        <v>154</v>
      </c>
      <c r="M406" s="24">
        <f t="shared" si="21"/>
        <v>18.48</v>
      </c>
    </row>
    <row r="407" spans="1:13">
      <c r="A407">
        <v>405</v>
      </c>
      <c r="B407" s="80" t="s">
        <v>622</v>
      </c>
      <c r="C407" s="78" t="s">
        <v>519</v>
      </c>
      <c r="D407" s="75" t="s">
        <v>520</v>
      </c>
      <c r="E407" s="79" t="s">
        <v>526</v>
      </c>
      <c r="F407" s="76"/>
      <c r="G407" s="4" t="s">
        <v>29</v>
      </c>
      <c r="H407" s="76">
        <v>750</v>
      </c>
      <c r="I407" s="76">
        <v>1</v>
      </c>
      <c r="J407" s="76">
        <v>6</v>
      </c>
      <c r="K407" s="76">
        <v>22</v>
      </c>
      <c r="L407" s="76">
        <f t="shared" si="22"/>
        <v>132</v>
      </c>
      <c r="M407" s="24">
        <f t="shared" si="21"/>
        <v>99</v>
      </c>
    </row>
    <row r="408" spans="1:13">
      <c r="A408">
        <v>406</v>
      </c>
      <c r="B408" s="80" t="s">
        <v>622</v>
      </c>
      <c r="C408" s="78" t="s">
        <v>519</v>
      </c>
      <c r="D408" s="75" t="s">
        <v>520</v>
      </c>
      <c r="E408" s="79" t="s">
        <v>527</v>
      </c>
      <c r="F408" s="76" t="s">
        <v>528</v>
      </c>
      <c r="G408" s="27" t="s">
        <v>30</v>
      </c>
      <c r="H408" s="76">
        <v>108</v>
      </c>
      <c r="I408" s="76">
        <v>1</v>
      </c>
      <c r="J408" s="76">
        <v>5</v>
      </c>
      <c r="K408" s="76">
        <v>22</v>
      </c>
      <c r="L408" s="76">
        <f t="shared" si="22"/>
        <v>110</v>
      </c>
      <c r="M408" s="24">
        <f t="shared" si="21"/>
        <v>11.88</v>
      </c>
    </row>
    <row r="409" spans="1:13">
      <c r="A409">
        <v>407</v>
      </c>
      <c r="B409" s="80" t="s">
        <v>622</v>
      </c>
      <c r="C409" s="78" t="s">
        <v>529</v>
      </c>
      <c r="D409" s="75" t="s">
        <v>530</v>
      </c>
      <c r="E409" s="79" t="s">
        <v>447</v>
      </c>
      <c r="F409" s="76"/>
      <c r="G409" s="7" t="s">
        <v>12</v>
      </c>
      <c r="H409" s="76">
        <v>2000</v>
      </c>
      <c r="I409" s="76">
        <v>1</v>
      </c>
      <c r="J409" s="76">
        <v>6</v>
      </c>
      <c r="K409" s="76">
        <v>22</v>
      </c>
      <c r="L409" s="76">
        <f>J409*K409</f>
        <v>132</v>
      </c>
      <c r="M409" s="24">
        <f t="shared" si="21"/>
        <v>264</v>
      </c>
    </row>
    <row r="410" spans="1:13">
      <c r="A410">
        <v>408</v>
      </c>
      <c r="B410" s="80" t="s">
        <v>622</v>
      </c>
      <c r="C410" s="78" t="s">
        <v>529</v>
      </c>
      <c r="D410" s="75" t="s">
        <v>530</v>
      </c>
      <c r="E410" s="79" t="s">
        <v>531</v>
      </c>
      <c r="F410" s="76"/>
      <c r="G410" s="4" t="s">
        <v>29</v>
      </c>
      <c r="H410" s="76">
        <v>500</v>
      </c>
      <c r="I410" s="76">
        <v>1</v>
      </c>
      <c r="J410" s="76">
        <v>6</v>
      </c>
      <c r="K410" s="76">
        <v>22</v>
      </c>
      <c r="L410" s="76">
        <f t="shared" si="22"/>
        <v>132</v>
      </c>
      <c r="M410" s="24">
        <f t="shared" si="21"/>
        <v>66</v>
      </c>
    </row>
    <row r="411" spans="1:13">
      <c r="A411">
        <v>409</v>
      </c>
      <c r="B411" s="80" t="s">
        <v>622</v>
      </c>
      <c r="C411" s="78" t="s">
        <v>529</v>
      </c>
      <c r="D411" s="75" t="s">
        <v>530</v>
      </c>
      <c r="E411" s="79" t="s">
        <v>532</v>
      </c>
      <c r="F411" s="76"/>
      <c r="G411" s="27" t="s">
        <v>30</v>
      </c>
      <c r="H411" s="76">
        <v>180</v>
      </c>
      <c r="I411" s="76">
        <v>12</v>
      </c>
      <c r="J411" s="76">
        <v>7</v>
      </c>
      <c r="K411" s="76">
        <v>22</v>
      </c>
      <c r="L411" s="76">
        <f t="shared" si="22"/>
        <v>154</v>
      </c>
      <c r="M411" s="24">
        <f t="shared" si="21"/>
        <v>332.64</v>
      </c>
    </row>
    <row r="412" spans="1:13">
      <c r="A412">
        <v>410</v>
      </c>
      <c r="B412" s="80" t="s">
        <v>622</v>
      </c>
      <c r="C412" s="78" t="s">
        <v>529</v>
      </c>
      <c r="D412" s="75" t="s">
        <v>530</v>
      </c>
      <c r="E412" s="79" t="s">
        <v>460</v>
      </c>
      <c r="F412" s="76"/>
      <c r="G412" s="27" t="s">
        <v>30</v>
      </c>
      <c r="H412" s="76">
        <v>75</v>
      </c>
      <c r="I412" s="76">
        <v>3</v>
      </c>
      <c r="J412" s="76">
        <v>7</v>
      </c>
      <c r="K412" s="76">
        <v>22</v>
      </c>
      <c r="L412" s="76">
        <f t="shared" si="22"/>
        <v>154</v>
      </c>
      <c r="M412" s="24">
        <f t="shared" si="21"/>
        <v>34.65</v>
      </c>
    </row>
    <row r="413" spans="1:13">
      <c r="A413">
        <v>411</v>
      </c>
      <c r="B413" s="80" t="s">
        <v>622</v>
      </c>
      <c r="C413" s="78" t="s">
        <v>529</v>
      </c>
      <c r="D413" s="75" t="s">
        <v>530</v>
      </c>
      <c r="E413" s="79" t="s">
        <v>533</v>
      </c>
      <c r="F413" s="76"/>
      <c r="G413" s="7" t="s">
        <v>12</v>
      </c>
      <c r="H413" s="76">
        <v>65</v>
      </c>
      <c r="I413" s="76">
        <v>1</v>
      </c>
      <c r="J413" s="76">
        <v>6</v>
      </c>
      <c r="K413" s="76">
        <v>22</v>
      </c>
      <c r="L413" s="76">
        <f t="shared" si="22"/>
        <v>132</v>
      </c>
      <c r="M413" s="24">
        <f t="shared" si="21"/>
        <v>8.58</v>
      </c>
    </row>
    <row r="414" spans="1:13">
      <c r="A414">
        <v>412</v>
      </c>
      <c r="B414" s="80" t="s">
        <v>622</v>
      </c>
      <c r="C414" s="78" t="s">
        <v>529</v>
      </c>
      <c r="D414" s="75" t="s">
        <v>530</v>
      </c>
      <c r="E414" s="79" t="s">
        <v>534</v>
      </c>
      <c r="F414" s="76"/>
      <c r="G414" s="4" t="s">
        <v>29</v>
      </c>
      <c r="H414" s="76">
        <v>39</v>
      </c>
      <c r="I414" s="76">
        <v>1</v>
      </c>
      <c r="J414" s="76">
        <v>5</v>
      </c>
      <c r="K414" s="76">
        <v>22</v>
      </c>
      <c r="L414" s="76">
        <f t="shared" si="22"/>
        <v>110</v>
      </c>
      <c r="M414" s="24">
        <f t="shared" si="21"/>
        <v>4.29</v>
      </c>
    </row>
    <row r="415" spans="1:13">
      <c r="A415">
        <v>413</v>
      </c>
      <c r="B415" s="80" t="s">
        <v>622</v>
      </c>
      <c r="C415" s="78" t="s">
        <v>529</v>
      </c>
      <c r="D415" s="75" t="s">
        <v>530</v>
      </c>
      <c r="E415" s="79" t="s">
        <v>535</v>
      </c>
      <c r="F415" s="76"/>
      <c r="G415" s="4" t="s">
        <v>29</v>
      </c>
      <c r="H415" s="76">
        <v>0</v>
      </c>
      <c r="I415" s="76">
        <v>1</v>
      </c>
      <c r="J415" s="76">
        <v>1</v>
      </c>
      <c r="K415" s="76">
        <v>22</v>
      </c>
      <c r="L415" s="76">
        <f t="shared" si="22"/>
        <v>22</v>
      </c>
      <c r="M415" s="24">
        <f t="shared" si="21"/>
        <v>0</v>
      </c>
    </row>
    <row r="416" spans="1:13">
      <c r="A416">
        <v>414</v>
      </c>
      <c r="B416" s="80" t="s">
        <v>622</v>
      </c>
      <c r="C416" s="78" t="s">
        <v>529</v>
      </c>
      <c r="D416" s="75" t="s">
        <v>530</v>
      </c>
      <c r="E416" s="79" t="s">
        <v>536</v>
      </c>
      <c r="F416" s="76"/>
      <c r="G416" s="4" t="s">
        <v>29</v>
      </c>
      <c r="H416" s="76">
        <v>0</v>
      </c>
      <c r="I416" s="76">
        <v>1</v>
      </c>
      <c r="J416" s="76">
        <v>1</v>
      </c>
      <c r="K416" s="76">
        <v>22</v>
      </c>
      <c r="L416" s="76">
        <f t="shared" si="22"/>
        <v>22</v>
      </c>
      <c r="M416" s="24">
        <f t="shared" si="21"/>
        <v>0</v>
      </c>
    </row>
    <row r="417" spans="1:13">
      <c r="A417">
        <v>415</v>
      </c>
      <c r="B417" s="80" t="s">
        <v>622</v>
      </c>
      <c r="C417" s="78" t="s">
        <v>537</v>
      </c>
      <c r="D417" s="75" t="s">
        <v>538</v>
      </c>
      <c r="E417" s="79" t="s">
        <v>134</v>
      </c>
      <c r="F417" s="76"/>
      <c r="G417" s="4" t="s">
        <v>29</v>
      </c>
      <c r="H417" s="76">
        <v>45</v>
      </c>
      <c r="I417" s="76">
        <v>28</v>
      </c>
      <c r="J417" s="76">
        <v>8</v>
      </c>
      <c r="K417" s="76">
        <v>22</v>
      </c>
      <c r="L417" s="76">
        <f t="shared" si="22"/>
        <v>176</v>
      </c>
      <c r="M417" s="24">
        <f t="shared" si="21"/>
        <v>221.76</v>
      </c>
    </row>
    <row r="418" spans="1:13">
      <c r="A418">
        <v>416</v>
      </c>
      <c r="B418" s="80" t="s">
        <v>622</v>
      </c>
      <c r="C418" s="78" t="s">
        <v>537</v>
      </c>
      <c r="D418" s="75" t="s">
        <v>538</v>
      </c>
      <c r="E418" s="79" t="s">
        <v>541</v>
      </c>
      <c r="F418" s="76"/>
      <c r="G418" s="27" t="s">
        <v>30</v>
      </c>
      <c r="H418" s="76">
        <v>750</v>
      </c>
      <c r="I418" s="76">
        <v>16</v>
      </c>
      <c r="J418" s="76">
        <v>8</v>
      </c>
      <c r="K418" s="76">
        <v>22</v>
      </c>
      <c r="L418" s="76">
        <f t="shared" si="22"/>
        <v>176</v>
      </c>
      <c r="M418" s="24">
        <f t="shared" si="21"/>
        <v>2112</v>
      </c>
    </row>
    <row r="419" spans="1:13">
      <c r="A419">
        <v>417</v>
      </c>
      <c r="B419" s="80" t="s">
        <v>622</v>
      </c>
      <c r="C419" s="78" t="s">
        <v>537</v>
      </c>
      <c r="D419" s="75" t="s">
        <v>538</v>
      </c>
      <c r="E419" s="79" t="s">
        <v>542</v>
      </c>
      <c r="F419" s="76"/>
      <c r="G419" s="4" t="s">
        <v>29</v>
      </c>
      <c r="H419" s="76">
        <v>400</v>
      </c>
      <c r="I419" s="76">
        <v>1</v>
      </c>
      <c r="J419" s="76">
        <v>6</v>
      </c>
      <c r="K419" s="76">
        <v>22</v>
      </c>
      <c r="L419" s="76">
        <f t="shared" si="22"/>
        <v>132</v>
      </c>
      <c r="M419" s="24">
        <f t="shared" si="21"/>
        <v>52.8</v>
      </c>
    </row>
    <row r="420" spans="1:13">
      <c r="A420">
        <v>418</v>
      </c>
      <c r="B420" s="80" t="s">
        <v>622</v>
      </c>
      <c r="C420" s="78" t="s">
        <v>537</v>
      </c>
      <c r="D420" s="75" t="s">
        <v>538</v>
      </c>
      <c r="E420" s="79" t="s">
        <v>543</v>
      </c>
      <c r="F420" s="76"/>
      <c r="G420" s="7" t="s">
        <v>12</v>
      </c>
      <c r="H420" s="76">
        <v>3455</v>
      </c>
      <c r="I420" s="76">
        <v>1</v>
      </c>
      <c r="J420" s="76">
        <v>10</v>
      </c>
      <c r="K420" s="76">
        <v>22</v>
      </c>
      <c r="L420" s="76">
        <f t="shared" si="22"/>
        <v>220</v>
      </c>
      <c r="M420" s="24">
        <f t="shared" si="21"/>
        <v>760.1</v>
      </c>
    </row>
    <row r="421" spans="1:13">
      <c r="A421">
        <v>419</v>
      </c>
      <c r="B421" s="80" t="s">
        <v>622</v>
      </c>
      <c r="C421" s="78" t="s">
        <v>537</v>
      </c>
      <c r="D421" s="75" t="s">
        <v>538</v>
      </c>
      <c r="E421" s="79" t="s">
        <v>472</v>
      </c>
      <c r="F421" s="76"/>
      <c r="G421" s="27" t="s">
        <v>30</v>
      </c>
      <c r="H421" s="76">
        <v>75</v>
      </c>
      <c r="I421" s="76">
        <v>4</v>
      </c>
      <c r="J421" s="76">
        <v>7</v>
      </c>
      <c r="K421" s="76">
        <v>22</v>
      </c>
      <c r="L421" s="76">
        <f t="shared" si="22"/>
        <v>154</v>
      </c>
      <c r="M421" s="24">
        <f t="shared" si="21"/>
        <v>46.2</v>
      </c>
    </row>
    <row r="422" spans="1:13">
      <c r="A422">
        <v>420</v>
      </c>
      <c r="B422" s="80" t="s">
        <v>622</v>
      </c>
      <c r="C422" s="78" t="s">
        <v>537</v>
      </c>
      <c r="D422" s="75" t="s">
        <v>538</v>
      </c>
      <c r="E422" s="79" t="s">
        <v>544</v>
      </c>
      <c r="F422" s="76"/>
      <c r="G422" s="4" t="s">
        <v>89</v>
      </c>
      <c r="H422" s="76">
        <v>1</v>
      </c>
      <c r="I422" s="76">
        <v>2</v>
      </c>
      <c r="J422" s="76">
        <v>20</v>
      </c>
      <c r="K422" s="76">
        <v>22</v>
      </c>
      <c r="L422" s="76">
        <f t="shared" si="22"/>
        <v>440</v>
      </c>
      <c r="M422" s="24">
        <f t="shared" si="21"/>
        <v>0.88</v>
      </c>
    </row>
    <row r="423" spans="1:13">
      <c r="A423">
        <v>421</v>
      </c>
      <c r="B423" s="80" t="s">
        <v>622</v>
      </c>
      <c r="C423" s="78" t="s">
        <v>537</v>
      </c>
      <c r="D423" s="75" t="s">
        <v>538</v>
      </c>
      <c r="E423" s="79" t="s">
        <v>545</v>
      </c>
      <c r="F423" s="76"/>
      <c r="G423" s="4" t="s">
        <v>29</v>
      </c>
      <c r="H423" s="76">
        <v>191</v>
      </c>
      <c r="I423" s="76">
        <v>2</v>
      </c>
      <c r="J423" s="76">
        <v>4</v>
      </c>
      <c r="K423" s="76">
        <v>22</v>
      </c>
      <c r="L423" s="76">
        <f t="shared" si="22"/>
        <v>88</v>
      </c>
      <c r="M423" s="24">
        <f t="shared" si="21"/>
        <v>33.616</v>
      </c>
    </row>
    <row r="424" spans="1:13">
      <c r="A424">
        <v>422</v>
      </c>
      <c r="B424" s="80" t="s">
        <v>622</v>
      </c>
      <c r="C424" s="78" t="s">
        <v>537</v>
      </c>
      <c r="D424" s="75" t="s">
        <v>538</v>
      </c>
      <c r="E424" s="79" t="s">
        <v>546</v>
      </c>
      <c r="F424" s="76"/>
      <c r="G424" s="27" t="s">
        <v>30</v>
      </c>
      <c r="H424" s="76">
        <v>180</v>
      </c>
      <c r="I424" s="76">
        <v>28</v>
      </c>
      <c r="J424" s="76">
        <v>8</v>
      </c>
      <c r="K424" s="76">
        <v>22</v>
      </c>
      <c r="L424" s="76">
        <f t="shared" si="22"/>
        <v>176</v>
      </c>
      <c r="M424" s="24">
        <f t="shared" si="21"/>
        <v>887.04</v>
      </c>
    </row>
    <row r="425" spans="1:13">
      <c r="A425">
        <v>423</v>
      </c>
      <c r="B425" s="80" t="s">
        <v>622</v>
      </c>
      <c r="C425" s="78" t="s">
        <v>537</v>
      </c>
      <c r="D425" s="75" t="s">
        <v>538</v>
      </c>
      <c r="E425" s="79" t="s">
        <v>431</v>
      </c>
      <c r="F425" s="76"/>
      <c r="G425" s="4" t="s">
        <v>29</v>
      </c>
      <c r="H425" s="76">
        <v>500</v>
      </c>
      <c r="I425" s="76">
        <v>1</v>
      </c>
      <c r="J425" s="76">
        <v>6</v>
      </c>
      <c r="K425" s="76">
        <v>22</v>
      </c>
      <c r="L425" s="76">
        <f t="shared" si="22"/>
        <v>132</v>
      </c>
      <c r="M425" s="24">
        <f t="shared" si="21"/>
        <v>66</v>
      </c>
    </row>
    <row r="426" spans="1:13">
      <c r="A426">
        <v>424</v>
      </c>
      <c r="B426" s="80" t="s">
        <v>622</v>
      </c>
      <c r="C426" s="78" t="s">
        <v>537</v>
      </c>
      <c r="D426" s="75" t="s">
        <v>538</v>
      </c>
      <c r="E426" s="79" t="s">
        <v>547</v>
      </c>
      <c r="F426" s="76"/>
      <c r="G426" s="4" t="s">
        <v>29</v>
      </c>
      <c r="H426" s="76">
        <v>25</v>
      </c>
      <c r="I426" s="76">
        <v>4</v>
      </c>
      <c r="J426" s="76">
        <v>5</v>
      </c>
      <c r="K426" s="76">
        <v>22</v>
      </c>
      <c r="L426" s="76">
        <f t="shared" si="22"/>
        <v>110</v>
      </c>
      <c r="M426" s="24">
        <f t="shared" si="21"/>
        <v>11</v>
      </c>
    </row>
    <row r="427" spans="1:13">
      <c r="A427">
        <v>425</v>
      </c>
      <c r="B427" s="80" t="s">
        <v>622</v>
      </c>
      <c r="C427" s="78" t="s">
        <v>548</v>
      </c>
      <c r="D427" s="75"/>
      <c r="E427" s="79" t="s">
        <v>540</v>
      </c>
      <c r="F427" s="76"/>
      <c r="G427" s="4" t="s">
        <v>29</v>
      </c>
      <c r="H427" s="76">
        <v>95</v>
      </c>
      <c r="I427" s="76">
        <v>38</v>
      </c>
      <c r="J427" s="76">
        <v>8</v>
      </c>
      <c r="K427" s="76">
        <v>24</v>
      </c>
      <c r="L427" s="76">
        <f t="shared" si="22"/>
        <v>192</v>
      </c>
      <c r="M427" s="24">
        <f t="shared" si="21"/>
        <v>693.12</v>
      </c>
    </row>
    <row r="428" spans="1:13">
      <c r="A428">
        <v>426</v>
      </c>
      <c r="B428" s="80" t="s">
        <v>622</v>
      </c>
      <c r="C428" s="78" t="s">
        <v>548</v>
      </c>
      <c r="D428" s="75"/>
      <c r="E428" s="79" t="s">
        <v>541</v>
      </c>
      <c r="F428" s="76"/>
      <c r="G428" s="27" t="s">
        <v>30</v>
      </c>
      <c r="H428" s="76">
        <v>750</v>
      </c>
      <c r="I428" s="76">
        <v>16</v>
      </c>
      <c r="J428" s="76">
        <v>8</v>
      </c>
      <c r="K428" s="76">
        <v>24</v>
      </c>
      <c r="L428" s="76">
        <f t="shared" si="22"/>
        <v>192</v>
      </c>
      <c r="M428" s="24">
        <f t="shared" si="21"/>
        <v>2304</v>
      </c>
    </row>
    <row r="429" spans="1:13">
      <c r="A429">
        <v>427</v>
      </c>
      <c r="B429" s="80" t="s">
        <v>622</v>
      </c>
      <c r="C429" s="78" t="s">
        <v>548</v>
      </c>
      <c r="D429" s="75"/>
      <c r="E429" s="79" t="s">
        <v>549</v>
      </c>
      <c r="F429" s="76"/>
      <c r="G429" s="7" t="s">
        <v>12</v>
      </c>
      <c r="H429" s="76">
        <v>65</v>
      </c>
      <c r="I429" s="76">
        <v>1</v>
      </c>
      <c r="J429" s="76">
        <v>10</v>
      </c>
      <c r="K429" s="76">
        <v>24</v>
      </c>
      <c r="L429" s="76">
        <f t="shared" si="22"/>
        <v>240</v>
      </c>
      <c r="M429" s="24">
        <f t="shared" si="21"/>
        <v>15.6</v>
      </c>
    </row>
    <row r="430" spans="1:13">
      <c r="A430">
        <v>428</v>
      </c>
      <c r="B430" s="80" t="s">
        <v>622</v>
      </c>
      <c r="C430" s="78" t="s">
        <v>548</v>
      </c>
      <c r="D430" s="75"/>
      <c r="E430" s="79" t="s">
        <v>543</v>
      </c>
      <c r="F430" s="76"/>
      <c r="G430" s="7" t="s">
        <v>12</v>
      </c>
      <c r="H430" s="76">
        <v>3455</v>
      </c>
      <c r="I430" s="76">
        <v>1</v>
      </c>
      <c r="J430" s="76">
        <v>8</v>
      </c>
      <c r="K430" s="76">
        <v>24</v>
      </c>
      <c r="L430" s="76">
        <f t="shared" si="22"/>
        <v>192</v>
      </c>
      <c r="M430" s="24">
        <f t="shared" si="21"/>
        <v>663.36</v>
      </c>
    </row>
    <row r="431" spans="1:13">
      <c r="A431">
        <v>429</v>
      </c>
      <c r="B431" s="80" t="s">
        <v>622</v>
      </c>
      <c r="C431" s="78" t="s">
        <v>548</v>
      </c>
      <c r="D431" s="75"/>
      <c r="E431" s="79" t="s">
        <v>504</v>
      </c>
      <c r="F431" s="76"/>
      <c r="G431" s="4" t="s">
        <v>29</v>
      </c>
      <c r="H431" s="76">
        <v>400</v>
      </c>
      <c r="I431" s="76">
        <v>1</v>
      </c>
      <c r="J431" s="76">
        <v>6</v>
      </c>
      <c r="K431" s="76">
        <v>24</v>
      </c>
      <c r="L431" s="76">
        <f t="shared" si="22"/>
        <v>144</v>
      </c>
      <c r="M431" s="24">
        <f t="shared" si="21"/>
        <v>57.6</v>
      </c>
    </row>
    <row r="432" spans="1:13">
      <c r="A432">
        <v>430</v>
      </c>
      <c r="B432" s="80" t="s">
        <v>622</v>
      </c>
      <c r="C432" s="78" t="s">
        <v>548</v>
      </c>
      <c r="D432" s="75"/>
      <c r="E432" s="79" t="s">
        <v>431</v>
      </c>
      <c r="F432" s="76"/>
      <c r="G432" s="4" t="s">
        <v>29</v>
      </c>
      <c r="H432" s="76">
        <v>500</v>
      </c>
      <c r="I432" s="76">
        <v>1</v>
      </c>
      <c r="J432" s="76">
        <v>6</v>
      </c>
      <c r="K432" s="76">
        <v>24</v>
      </c>
      <c r="L432" s="76">
        <f t="shared" si="22"/>
        <v>144</v>
      </c>
      <c r="M432" s="24">
        <f t="shared" si="21"/>
        <v>72</v>
      </c>
    </row>
    <row r="433" spans="1:13">
      <c r="A433">
        <v>431</v>
      </c>
      <c r="B433" s="80" t="s">
        <v>622</v>
      </c>
      <c r="C433" s="78" t="s">
        <v>548</v>
      </c>
      <c r="D433" s="75"/>
      <c r="E433" s="79" t="s">
        <v>618</v>
      </c>
      <c r="F433" s="76"/>
      <c r="G433" s="27" t="s">
        <v>30</v>
      </c>
      <c r="H433" s="76">
        <v>75</v>
      </c>
      <c r="I433" s="76">
        <v>4</v>
      </c>
      <c r="J433" s="76">
        <v>7</v>
      </c>
      <c r="K433" s="76">
        <v>24</v>
      </c>
      <c r="L433" s="76">
        <f t="shared" si="22"/>
        <v>168</v>
      </c>
      <c r="M433" s="24">
        <f t="shared" si="21"/>
        <v>50.4</v>
      </c>
    </row>
    <row r="434" spans="1:13">
      <c r="A434">
        <v>432</v>
      </c>
      <c r="B434" s="80" t="s">
        <v>622</v>
      </c>
      <c r="C434" s="78" t="s">
        <v>548</v>
      </c>
      <c r="D434" s="75"/>
      <c r="E434" s="79" t="s">
        <v>505</v>
      </c>
      <c r="F434" s="76"/>
      <c r="G434" s="27" t="s">
        <v>30</v>
      </c>
      <c r="H434" s="76">
        <v>180</v>
      </c>
      <c r="I434" s="76">
        <v>20</v>
      </c>
      <c r="J434" s="76">
        <v>7</v>
      </c>
      <c r="K434" s="76">
        <v>24</v>
      </c>
      <c r="L434" s="76">
        <f t="shared" si="22"/>
        <v>168</v>
      </c>
      <c r="M434" s="24">
        <f t="shared" si="21"/>
        <v>604.79999999999995</v>
      </c>
    </row>
    <row r="435" spans="1:13">
      <c r="A435">
        <v>433</v>
      </c>
      <c r="B435" s="80" t="s">
        <v>622</v>
      </c>
      <c r="C435" s="78" t="s">
        <v>548</v>
      </c>
      <c r="D435" s="75"/>
      <c r="E435" s="79" t="s">
        <v>539</v>
      </c>
      <c r="F435" s="76"/>
      <c r="G435" s="4" t="s">
        <v>29</v>
      </c>
      <c r="H435" s="76">
        <v>120</v>
      </c>
      <c r="I435" s="76">
        <v>38</v>
      </c>
      <c r="J435" s="76">
        <v>8</v>
      </c>
      <c r="K435" s="76">
        <v>24</v>
      </c>
      <c r="L435" s="76">
        <f t="shared" si="22"/>
        <v>192</v>
      </c>
      <c r="M435" s="24">
        <f t="shared" si="21"/>
        <v>875.52</v>
      </c>
    </row>
    <row r="436" spans="1:13">
      <c r="A436">
        <v>434</v>
      </c>
      <c r="B436" s="80" t="s">
        <v>622</v>
      </c>
      <c r="C436" s="78" t="s">
        <v>548</v>
      </c>
      <c r="D436" s="75"/>
      <c r="E436" s="79" t="s">
        <v>550</v>
      </c>
      <c r="F436" s="76"/>
      <c r="G436" s="4" t="s">
        <v>29</v>
      </c>
      <c r="H436" s="76">
        <v>25</v>
      </c>
      <c r="I436" s="76">
        <v>1</v>
      </c>
      <c r="J436" s="76">
        <v>5</v>
      </c>
      <c r="K436" s="76">
        <v>24</v>
      </c>
      <c r="L436" s="76">
        <f t="shared" si="22"/>
        <v>120</v>
      </c>
      <c r="M436" s="24">
        <f t="shared" si="21"/>
        <v>3</v>
      </c>
    </row>
    <row r="437" spans="1:13">
      <c r="A437">
        <v>435</v>
      </c>
      <c r="B437" s="80" t="s">
        <v>622</v>
      </c>
      <c r="C437" s="78" t="s">
        <v>551</v>
      </c>
      <c r="D437" s="75" t="s">
        <v>552</v>
      </c>
      <c r="E437" s="79" t="s">
        <v>553</v>
      </c>
      <c r="F437" s="76"/>
      <c r="G437" s="4" t="s">
        <v>29</v>
      </c>
      <c r="H437" s="76">
        <v>0</v>
      </c>
      <c r="I437" s="76">
        <v>1</v>
      </c>
      <c r="J437" s="76"/>
      <c r="K437" s="76">
        <v>22</v>
      </c>
      <c r="L437" s="76">
        <f t="shared" si="22"/>
        <v>0</v>
      </c>
      <c r="M437" s="24">
        <f t="shared" si="21"/>
        <v>0</v>
      </c>
    </row>
    <row r="438" spans="1:13">
      <c r="A438">
        <v>436</v>
      </c>
      <c r="B438" s="80" t="s">
        <v>622</v>
      </c>
      <c r="C438" s="78" t="s">
        <v>551</v>
      </c>
      <c r="D438" s="75" t="s">
        <v>552</v>
      </c>
      <c r="E438" s="79" t="s">
        <v>472</v>
      </c>
      <c r="F438" s="76"/>
      <c r="G438" s="27" t="s">
        <v>30</v>
      </c>
      <c r="H438" s="76">
        <v>75</v>
      </c>
      <c r="I438" s="76">
        <v>4</v>
      </c>
      <c r="J438" s="76">
        <v>7</v>
      </c>
      <c r="K438" s="76">
        <v>22</v>
      </c>
      <c r="L438" s="76">
        <f t="shared" si="22"/>
        <v>154</v>
      </c>
      <c r="M438" s="24">
        <f t="shared" si="21"/>
        <v>46.2</v>
      </c>
    </row>
    <row r="439" spans="1:13">
      <c r="A439">
        <v>437</v>
      </c>
      <c r="B439" s="80" t="s">
        <v>622</v>
      </c>
      <c r="C439" s="78" t="s">
        <v>551</v>
      </c>
      <c r="D439" s="75" t="s">
        <v>552</v>
      </c>
      <c r="E439" s="79" t="s">
        <v>554</v>
      </c>
      <c r="F439" s="76"/>
      <c r="G439" s="27" t="s">
        <v>30</v>
      </c>
      <c r="H439" s="76">
        <v>180</v>
      </c>
      <c r="I439" s="76">
        <v>10</v>
      </c>
      <c r="J439" s="76">
        <v>7</v>
      </c>
      <c r="K439" s="76">
        <v>22</v>
      </c>
      <c r="L439" s="76">
        <f t="shared" si="22"/>
        <v>154</v>
      </c>
      <c r="M439" s="24">
        <f t="shared" si="21"/>
        <v>277.2</v>
      </c>
    </row>
    <row r="440" spans="1:13">
      <c r="A440">
        <v>438</v>
      </c>
      <c r="B440" s="80" t="s">
        <v>622</v>
      </c>
      <c r="C440" s="78" t="s">
        <v>551</v>
      </c>
      <c r="D440" s="75" t="s">
        <v>552</v>
      </c>
      <c r="E440" s="79" t="s">
        <v>555</v>
      </c>
      <c r="F440" s="76"/>
      <c r="G440" s="4" t="s">
        <v>29</v>
      </c>
      <c r="H440" s="76">
        <v>75</v>
      </c>
      <c r="I440" s="76">
        <v>1</v>
      </c>
      <c r="J440" s="76">
        <v>5</v>
      </c>
      <c r="K440" s="76">
        <v>22</v>
      </c>
      <c r="L440" s="76">
        <f t="shared" si="22"/>
        <v>110</v>
      </c>
      <c r="M440" s="24">
        <f t="shared" si="21"/>
        <v>8.25</v>
      </c>
    </row>
    <row r="441" spans="1:13">
      <c r="A441">
        <v>439</v>
      </c>
      <c r="B441" s="80" t="s">
        <v>622</v>
      </c>
      <c r="C441" s="78" t="s">
        <v>551</v>
      </c>
      <c r="D441" s="75" t="s">
        <v>552</v>
      </c>
      <c r="E441" s="79" t="s">
        <v>556</v>
      </c>
      <c r="F441" s="76"/>
      <c r="G441" s="4" t="s">
        <v>29</v>
      </c>
      <c r="H441" s="76">
        <v>0</v>
      </c>
      <c r="I441" s="76">
        <v>1</v>
      </c>
      <c r="J441" s="76">
        <v>1</v>
      </c>
      <c r="K441" s="76">
        <v>5</v>
      </c>
      <c r="L441" s="76">
        <f t="shared" si="22"/>
        <v>5</v>
      </c>
      <c r="M441" s="24">
        <f t="shared" si="21"/>
        <v>0</v>
      </c>
    </row>
    <row r="442" spans="1:13">
      <c r="A442">
        <v>440</v>
      </c>
      <c r="B442" s="80" t="s">
        <v>622</v>
      </c>
      <c r="C442" s="78" t="s">
        <v>551</v>
      </c>
      <c r="D442" s="75" t="s">
        <v>552</v>
      </c>
      <c r="E442" s="79" t="s">
        <v>557</v>
      </c>
      <c r="F442" s="76"/>
      <c r="G442" s="4" t="s">
        <v>29</v>
      </c>
      <c r="H442" s="76">
        <v>0</v>
      </c>
      <c r="I442" s="76">
        <v>1</v>
      </c>
      <c r="J442" s="76">
        <v>1</v>
      </c>
      <c r="K442" s="76">
        <v>5</v>
      </c>
      <c r="L442" s="76">
        <f t="shared" si="22"/>
        <v>5</v>
      </c>
      <c r="M442" s="24">
        <f t="shared" si="21"/>
        <v>0</v>
      </c>
    </row>
    <row r="443" spans="1:13">
      <c r="A443">
        <v>441</v>
      </c>
      <c r="B443" s="80" t="s">
        <v>622</v>
      </c>
      <c r="C443" s="78" t="s">
        <v>551</v>
      </c>
      <c r="D443" s="75" t="s">
        <v>552</v>
      </c>
      <c r="E443" s="79" t="s">
        <v>558</v>
      </c>
      <c r="F443" s="76"/>
      <c r="G443" s="4" t="s">
        <v>29</v>
      </c>
      <c r="H443" s="76">
        <v>0</v>
      </c>
      <c r="I443" s="76">
        <v>1</v>
      </c>
      <c r="J443" s="76">
        <v>1</v>
      </c>
      <c r="K443" s="76">
        <v>5</v>
      </c>
      <c r="L443" s="76">
        <f t="shared" si="22"/>
        <v>5</v>
      </c>
      <c r="M443" s="24">
        <f t="shared" si="21"/>
        <v>0</v>
      </c>
    </row>
    <row r="444" spans="1:13">
      <c r="A444">
        <v>442</v>
      </c>
      <c r="B444" s="80" t="s">
        <v>622</v>
      </c>
      <c r="C444" s="78" t="s">
        <v>551</v>
      </c>
      <c r="D444" s="75" t="s">
        <v>552</v>
      </c>
      <c r="E444" s="79" t="s">
        <v>559</v>
      </c>
      <c r="F444" s="76"/>
      <c r="G444" s="4" t="s">
        <v>29</v>
      </c>
      <c r="H444" s="76">
        <v>0</v>
      </c>
      <c r="I444" s="76">
        <v>1</v>
      </c>
      <c r="J444" s="76">
        <v>1</v>
      </c>
      <c r="K444" s="76">
        <v>5</v>
      </c>
      <c r="L444" s="76">
        <f t="shared" si="22"/>
        <v>5</v>
      </c>
      <c r="M444" s="24">
        <f t="shared" si="21"/>
        <v>0</v>
      </c>
    </row>
    <row r="445" spans="1:13">
      <c r="A445">
        <v>443</v>
      </c>
      <c r="B445" s="80" t="s">
        <v>622</v>
      </c>
      <c r="C445" s="78" t="s">
        <v>551</v>
      </c>
      <c r="D445" s="75" t="s">
        <v>552</v>
      </c>
      <c r="E445" s="79" t="s">
        <v>560</v>
      </c>
      <c r="F445" s="76"/>
      <c r="G445" s="4" t="s">
        <v>29</v>
      </c>
      <c r="H445" s="76">
        <v>0</v>
      </c>
      <c r="I445" s="76">
        <v>2</v>
      </c>
      <c r="J445" s="76">
        <v>1</v>
      </c>
      <c r="K445" s="76">
        <v>5</v>
      </c>
      <c r="L445" s="76">
        <f t="shared" si="22"/>
        <v>5</v>
      </c>
      <c r="M445" s="24">
        <f t="shared" si="21"/>
        <v>0</v>
      </c>
    </row>
    <row r="446" spans="1:13">
      <c r="A446">
        <v>444</v>
      </c>
      <c r="B446" s="80" t="s">
        <v>622</v>
      </c>
      <c r="C446" s="78" t="s">
        <v>551</v>
      </c>
      <c r="D446" s="75" t="s">
        <v>552</v>
      </c>
      <c r="E446" s="79" t="s">
        <v>561</v>
      </c>
      <c r="F446" s="76"/>
      <c r="G446" s="4" t="s">
        <v>29</v>
      </c>
      <c r="H446" s="76">
        <v>750</v>
      </c>
      <c r="I446" s="76">
        <v>1</v>
      </c>
      <c r="J446" s="76">
        <v>4</v>
      </c>
      <c r="K446" s="76">
        <v>22</v>
      </c>
      <c r="L446" s="76">
        <f t="shared" si="22"/>
        <v>88</v>
      </c>
      <c r="M446" s="24">
        <f t="shared" si="21"/>
        <v>66</v>
      </c>
    </row>
    <row r="447" spans="1:13">
      <c r="A447">
        <v>445</v>
      </c>
      <c r="B447" s="80" t="s">
        <v>622</v>
      </c>
      <c r="C447" s="78" t="s">
        <v>562</v>
      </c>
      <c r="D447" s="75" t="s">
        <v>619</v>
      </c>
      <c r="E447" s="79" t="s">
        <v>457</v>
      </c>
      <c r="F447" s="76"/>
      <c r="G447" s="27" t="s">
        <v>30</v>
      </c>
      <c r="H447" s="76">
        <v>7.4999999999999997E-2</v>
      </c>
      <c r="I447" s="76">
        <v>4</v>
      </c>
      <c r="J447" s="76">
        <v>7</v>
      </c>
      <c r="K447" s="76">
        <v>22</v>
      </c>
      <c r="L447" s="76">
        <f t="shared" si="22"/>
        <v>154</v>
      </c>
      <c r="M447" s="24">
        <f t="shared" si="21"/>
        <v>4.6199999999999998E-2</v>
      </c>
    </row>
    <row r="448" spans="1:13">
      <c r="A448">
        <v>446</v>
      </c>
      <c r="B448" s="80" t="s">
        <v>622</v>
      </c>
      <c r="C448" s="78" t="s">
        <v>562</v>
      </c>
      <c r="D448" s="75" t="s">
        <v>619</v>
      </c>
      <c r="E448" s="79" t="s">
        <v>456</v>
      </c>
      <c r="F448" s="76"/>
      <c r="G448" s="27" t="s">
        <v>30</v>
      </c>
      <c r="H448" s="76">
        <v>180</v>
      </c>
      <c r="I448" s="76">
        <v>6</v>
      </c>
      <c r="J448" s="76">
        <v>7</v>
      </c>
      <c r="K448" s="76">
        <v>22</v>
      </c>
      <c r="L448" s="76">
        <f t="shared" si="22"/>
        <v>154</v>
      </c>
      <c r="M448" s="24">
        <f t="shared" ref="M448:M511" si="23">(L448*H448*I448)/1000</f>
        <v>166.32</v>
      </c>
    </row>
    <row r="449" spans="1:13">
      <c r="A449">
        <v>447</v>
      </c>
      <c r="B449" s="80" t="s">
        <v>622</v>
      </c>
      <c r="C449" s="78" t="s">
        <v>562</v>
      </c>
      <c r="D449" s="75" t="s">
        <v>619</v>
      </c>
      <c r="E449" s="79" t="s">
        <v>477</v>
      </c>
      <c r="F449" s="76"/>
      <c r="G449" s="27" t="s">
        <v>30</v>
      </c>
      <c r="H449" s="76">
        <v>200</v>
      </c>
      <c r="I449" s="76">
        <v>1</v>
      </c>
      <c r="J449" s="76">
        <v>7</v>
      </c>
      <c r="K449" s="76">
        <v>22</v>
      </c>
      <c r="L449" s="76">
        <f t="shared" si="22"/>
        <v>154</v>
      </c>
      <c r="M449" s="24">
        <f t="shared" si="23"/>
        <v>30.8</v>
      </c>
    </row>
    <row r="450" spans="1:13">
      <c r="A450">
        <v>448</v>
      </c>
      <c r="B450" s="80" t="s">
        <v>622</v>
      </c>
      <c r="C450" s="78" t="s">
        <v>562</v>
      </c>
      <c r="D450" s="75" t="s">
        <v>619</v>
      </c>
      <c r="E450" s="79" t="s">
        <v>620</v>
      </c>
      <c r="F450" s="76"/>
      <c r="G450" s="7" t="s">
        <v>12</v>
      </c>
      <c r="H450" s="76">
        <v>2000</v>
      </c>
      <c r="I450" s="76">
        <v>1</v>
      </c>
      <c r="J450" s="76">
        <v>8</v>
      </c>
      <c r="K450" s="76">
        <v>22</v>
      </c>
      <c r="L450" s="76">
        <f>J450*K450</f>
        <v>176</v>
      </c>
      <c r="M450" s="24">
        <f t="shared" si="23"/>
        <v>352</v>
      </c>
    </row>
    <row r="451" spans="1:13">
      <c r="A451">
        <v>449</v>
      </c>
      <c r="B451" s="80" t="s">
        <v>622</v>
      </c>
      <c r="C451" s="78" t="s">
        <v>562</v>
      </c>
      <c r="D451" s="75" t="s">
        <v>619</v>
      </c>
      <c r="E451" s="79" t="s">
        <v>563</v>
      </c>
      <c r="F451" s="76"/>
      <c r="G451" s="4" t="s">
        <v>29</v>
      </c>
      <c r="H451" s="76">
        <v>110</v>
      </c>
      <c r="I451" s="76">
        <v>1</v>
      </c>
      <c r="J451" s="76">
        <v>4</v>
      </c>
      <c r="K451" s="76">
        <v>22</v>
      </c>
      <c r="L451" s="76">
        <f t="shared" si="22"/>
        <v>88</v>
      </c>
      <c r="M451" s="24">
        <f t="shared" si="23"/>
        <v>9.68</v>
      </c>
    </row>
    <row r="452" spans="1:13">
      <c r="A452">
        <v>450</v>
      </c>
      <c r="B452" s="80" t="s">
        <v>622</v>
      </c>
      <c r="C452" s="122" t="s">
        <v>564</v>
      </c>
      <c r="D452" s="75"/>
      <c r="E452" s="79" t="s">
        <v>565</v>
      </c>
      <c r="F452" s="76" t="s">
        <v>481</v>
      </c>
      <c r="G452" s="7" t="s">
        <v>12</v>
      </c>
      <c r="H452" s="76">
        <v>2000</v>
      </c>
      <c r="I452" s="76">
        <v>1</v>
      </c>
      <c r="J452" s="76">
        <v>10</v>
      </c>
      <c r="K452" s="76">
        <v>22</v>
      </c>
      <c r="L452" s="76">
        <f t="shared" si="22"/>
        <v>220</v>
      </c>
      <c r="M452" s="24">
        <f t="shared" si="23"/>
        <v>440</v>
      </c>
    </row>
    <row r="453" spans="1:13">
      <c r="A453">
        <v>451</v>
      </c>
      <c r="B453" s="80" t="s">
        <v>622</v>
      </c>
      <c r="C453" s="78" t="s">
        <v>564</v>
      </c>
      <c r="D453" s="75" t="s">
        <v>621</v>
      </c>
      <c r="E453" s="79" t="s">
        <v>566</v>
      </c>
      <c r="F453" s="76"/>
      <c r="G453" s="4" t="s">
        <v>29</v>
      </c>
      <c r="H453" s="76">
        <v>1500</v>
      </c>
      <c r="I453" s="76">
        <v>1</v>
      </c>
      <c r="J453" s="76">
        <v>4</v>
      </c>
      <c r="K453" s="76">
        <v>22</v>
      </c>
      <c r="L453" s="76">
        <f t="shared" si="22"/>
        <v>88</v>
      </c>
      <c r="M453" s="24">
        <f t="shared" si="23"/>
        <v>132</v>
      </c>
    </row>
    <row r="454" spans="1:13">
      <c r="A454">
        <v>452</v>
      </c>
      <c r="B454" s="80" t="s">
        <v>622</v>
      </c>
      <c r="C454" s="78" t="s">
        <v>564</v>
      </c>
      <c r="D454" s="75" t="s">
        <v>621</v>
      </c>
      <c r="E454" s="79" t="s">
        <v>567</v>
      </c>
      <c r="F454" s="76"/>
      <c r="G454" s="4" t="s">
        <v>29</v>
      </c>
      <c r="H454" s="76">
        <v>50</v>
      </c>
      <c r="I454" s="76">
        <v>1</v>
      </c>
      <c r="J454" s="76">
        <v>4</v>
      </c>
      <c r="K454" s="76">
        <v>22</v>
      </c>
      <c r="L454" s="76">
        <f t="shared" si="22"/>
        <v>88</v>
      </c>
      <c r="M454" s="24">
        <f t="shared" si="23"/>
        <v>4.4000000000000004</v>
      </c>
    </row>
    <row r="455" spans="1:13">
      <c r="A455">
        <v>453</v>
      </c>
      <c r="B455" s="80" t="s">
        <v>622</v>
      </c>
      <c r="C455" s="78" t="s">
        <v>564</v>
      </c>
      <c r="D455" s="75" t="s">
        <v>621</v>
      </c>
      <c r="E455" s="79" t="s">
        <v>456</v>
      </c>
      <c r="F455" s="76"/>
      <c r="G455" s="27" t="s">
        <v>30</v>
      </c>
      <c r="H455" s="76">
        <v>180</v>
      </c>
      <c r="I455" s="76">
        <v>6</v>
      </c>
      <c r="J455" s="76">
        <v>7</v>
      </c>
      <c r="K455" s="76">
        <v>22</v>
      </c>
      <c r="L455" s="76">
        <f t="shared" si="22"/>
        <v>154</v>
      </c>
      <c r="M455" s="24">
        <f t="shared" si="23"/>
        <v>166.32</v>
      </c>
    </row>
    <row r="456" spans="1:13">
      <c r="A456">
        <v>454</v>
      </c>
      <c r="B456" s="80" t="s">
        <v>622</v>
      </c>
      <c r="C456" s="78" t="s">
        <v>564</v>
      </c>
      <c r="D456" s="75" t="s">
        <v>621</v>
      </c>
      <c r="E456" s="79" t="s">
        <v>472</v>
      </c>
      <c r="F456" s="76"/>
      <c r="G456" s="27" t="s">
        <v>30</v>
      </c>
      <c r="H456" s="76">
        <v>75</v>
      </c>
      <c r="I456" s="76">
        <v>4</v>
      </c>
      <c r="J456" s="76">
        <v>7</v>
      </c>
      <c r="K456" s="76">
        <v>22</v>
      </c>
      <c r="L456" s="76">
        <f t="shared" si="22"/>
        <v>154</v>
      </c>
      <c r="M456" s="24">
        <f t="shared" si="23"/>
        <v>46.2</v>
      </c>
    </row>
    <row r="457" spans="1:13">
      <c r="A457">
        <v>455</v>
      </c>
      <c r="B457" s="80" t="s">
        <v>622</v>
      </c>
      <c r="C457" s="78" t="s">
        <v>564</v>
      </c>
      <c r="D457" s="75" t="s">
        <v>621</v>
      </c>
      <c r="E457" s="79" t="s">
        <v>568</v>
      </c>
      <c r="F457" s="76"/>
      <c r="G457" s="27" t="s">
        <v>30</v>
      </c>
      <c r="H457" s="76">
        <v>650</v>
      </c>
      <c r="I457" s="76">
        <v>3</v>
      </c>
      <c r="J457" s="76">
        <v>7</v>
      </c>
      <c r="K457" s="76">
        <v>22</v>
      </c>
      <c r="L457" s="76">
        <f t="shared" ref="L457:L519" si="24">J457*K457</f>
        <v>154</v>
      </c>
      <c r="M457" s="24">
        <f t="shared" si="23"/>
        <v>300.3</v>
      </c>
    </row>
    <row r="458" spans="1:13">
      <c r="A458">
        <v>456</v>
      </c>
      <c r="B458" s="80" t="s">
        <v>622</v>
      </c>
      <c r="C458" s="78" t="s">
        <v>569</v>
      </c>
      <c r="D458" s="75" t="s">
        <v>570</v>
      </c>
      <c r="E458" s="79" t="s">
        <v>571</v>
      </c>
      <c r="F458" s="76"/>
      <c r="G458" s="4" t="s">
        <v>29</v>
      </c>
      <c r="H458" s="76">
        <v>1500</v>
      </c>
      <c r="I458" s="76">
        <v>2</v>
      </c>
      <c r="J458" s="76">
        <v>4</v>
      </c>
      <c r="K458" s="76">
        <v>22</v>
      </c>
      <c r="L458" s="76">
        <f t="shared" si="24"/>
        <v>88</v>
      </c>
      <c r="M458" s="24">
        <f t="shared" si="23"/>
        <v>264</v>
      </c>
    </row>
    <row r="459" spans="1:13">
      <c r="A459">
        <v>457</v>
      </c>
      <c r="B459" s="80" t="s">
        <v>622</v>
      </c>
      <c r="C459" s="78" t="s">
        <v>569</v>
      </c>
      <c r="D459" s="75" t="s">
        <v>570</v>
      </c>
      <c r="E459" s="79" t="s">
        <v>567</v>
      </c>
      <c r="F459" s="76"/>
      <c r="G459" s="4" t="s">
        <v>29</v>
      </c>
      <c r="H459" s="76">
        <v>50</v>
      </c>
      <c r="I459" s="76">
        <v>1</v>
      </c>
      <c r="J459" s="76">
        <v>4</v>
      </c>
      <c r="K459" s="76">
        <v>22</v>
      </c>
      <c r="L459" s="76">
        <f t="shared" si="24"/>
        <v>88</v>
      </c>
      <c r="M459" s="24">
        <f t="shared" si="23"/>
        <v>4.4000000000000004</v>
      </c>
    </row>
    <row r="460" spans="1:13">
      <c r="A460">
        <v>458</v>
      </c>
      <c r="B460" s="80" t="s">
        <v>622</v>
      </c>
      <c r="C460" s="78" t="s">
        <v>569</v>
      </c>
      <c r="D460" s="75" t="s">
        <v>570</v>
      </c>
      <c r="E460" s="79" t="s">
        <v>572</v>
      </c>
      <c r="F460" s="76"/>
      <c r="G460" s="4" t="s">
        <v>29</v>
      </c>
      <c r="H460" s="76">
        <v>5500</v>
      </c>
      <c r="I460" s="76">
        <v>1</v>
      </c>
      <c r="J460" s="76">
        <v>4</v>
      </c>
      <c r="K460" s="76">
        <v>22</v>
      </c>
      <c r="L460" s="76">
        <f t="shared" si="24"/>
        <v>88</v>
      </c>
      <c r="M460" s="24">
        <f t="shared" si="23"/>
        <v>484</v>
      </c>
    </row>
    <row r="461" spans="1:13">
      <c r="A461">
        <v>459</v>
      </c>
      <c r="B461" s="80" t="s">
        <v>622</v>
      </c>
      <c r="C461" s="78" t="s">
        <v>569</v>
      </c>
      <c r="D461" s="75" t="s">
        <v>570</v>
      </c>
      <c r="E461" s="79" t="s">
        <v>573</v>
      </c>
      <c r="F461" s="76"/>
      <c r="G461" s="4" t="s">
        <v>29</v>
      </c>
      <c r="H461" s="76">
        <v>22.4</v>
      </c>
      <c r="I461" s="76">
        <v>1</v>
      </c>
      <c r="J461" s="76">
        <v>4</v>
      </c>
      <c r="K461" s="76">
        <v>22</v>
      </c>
      <c r="L461" s="76">
        <f t="shared" si="24"/>
        <v>88</v>
      </c>
      <c r="M461" s="24">
        <f t="shared" si="23"/>
        <v>1.9711999999999998</v>
      </c>
    </row>
    <row r="462" spans="1:13">
      <c r="A462">
        <v>460</v>
      </c>
      <c r="B462" s="80" t="s">
        <v>622</v>
      </c>
      <c r="C462" s="78" t="s">
        <v>569</v>
      </c>
      <c r="D462" s="75" t="s">
        <v>570</v>
      </c>
      <c r="E462" s="79" t="s">
        <v>574</v>
      </c>
      <c r="F462" s="76"/>
      <c r="G462" s="27" t="s">
        <v>30</v>
      </c>
      <c r="H462" s="76">
        <v>180</v>
      </c>
      <c r="I462" s="76">
        <v>8</v>
      </c>
      <c r="J462" s="76">
        <v>7</v>
      </c>
      <c r="K462" s="76">
        <v>22</v>
      </c>
      <c r="L462" s="76">
        <f t="shared" si="24"/>
        <v>154</v>
      </c>
      <c r="M462" s="24">
        <f t="shared" si="23"/>
        <v>221.76</v>
      </c>
    </row>
    <row r="463" spans="1:13">
      <c r="A463">
        <v>461</v>
      </c>
      <c r="B463" s="80" t="s">
        <v>622</v>
      </c>
      <c r="C463" s="78" t="s">
        <v>569</v>
      </c>
      <c r="D463" s="75" t="s">
        <v>570</v>
      </c>
      <c r="E463" s="79" t="s">
        <v>467</v>
      </c>
      <c r="F463" s="76"/>
      <c r="G463" s="7" t="s">
        <v>12</v>
      </c>
      <c r="H463" s="76">
        <v>240</v>
      </c>
      <c r="I463" s="76">
        <v>1</v>
      </c>
      <c r="J463" s="76">
        <v>10</v>
      </c>
      <c r="K463" s="76">
        <v>22</v>
      </c>
      <c r="L463" s="76">
        <f t="shared" si="24"/>
        <v>220</v>
      </c>
      <c r="M463" s="24">
        <f t="shared" si="23"/>
        <v>52.8</v>
      </c>
    </row>
    <row r="464" spans="1:13">
      <c r="A464">
        <v>462</v>
      </c>
      <c r="B464" s="80" t="s">
        <v>622</v>
      </c>
      <c r="C464" s="78" t="s">
        <v>569</v>
      </c>
      <c r="D464" s="75" t="s">
        <v>570</v>
      </c>
      <c r="E464" s="79" t="s">
        <v>575</v>
      </c>
      <c r="F464" s="76"/>
      <c r="G464" s="27" t="s">
        <v>30</v>
      </c>
      <c r="H464" s="76">
        <v>750</v>
      </c>
      <c r="I464" s="76">
        <v>1</v>
      </c>
      <c r="J464" s="76">
        <v>6</v>
      </c>
      <c r="K464" s="76">
        <v>22</v>
      </c>
      <c r="L464" s="76">
        <f t="shared" si="24"/>
        <v>132</v>
      </c>
      <c r="M464" s="24">
        <f t="shared" si="23"/>
        <v>99</v>
      </c>
    </row>
    <row r="465" spans="1:13">
      <c r="A465">
        <v>463</v>
      </c>
      <c r="B465" s="80" t="s">
        <v>622</v>
      </c>
      <c r="C465" s="78" t="s">
        <v>576</v>
      </c>
      <c r="D465" s="75" t="s">
        <v>577</v>
      </c>
      <c r="E465" s="79" t="s">
        <v>578</v>
      </c>
      <c r="F465" s="76"/>
      <c r="G465" s="4" t="s">
        <v>29</v>
      </c>
      <c r="H465" s="76">
        <v>33</v>
      </c>
      <c r="I465" s="76">
        <v>1</v>
      </c>
      <c r="J465" s="76">
        <v>4</v>
      </c>
      <c r="K465" s="76">
        <v>22</v>
      </c>
      <c r="L465" s="76">
        <f t="shared" si="24"/>
        <v>88</v>
      </c>
      <c r="M465" s="24">
        <f t="shared" si="23"/>
        <v>2.9039999999999999</v>
      </c>
    </row>
    <row r="466" spans="1:13">
      <c r="A466">
        <v>464</v>
      </c>
      <c r="B466" s="80" t="s">
        <v>622</v>
      </c>
      <c r="C466" s="78" t="s">
        <v>576</v>
      </c>
      <c r="D466" s="75" t="s">
        <v>577</v>
      </c>
      <c r="E466" s="79" t="s">
        <v>579</v>
      </c>
      <c r="F466" s="76"/>
      <c r="G466" s="4" t="s">
        <v>29</v>
      </c>
      <c r="H466" s="76">
        <v>0</v>
      </c>
      <c r="I466" s="76">
        <v>1</v>
      </c>
      <c r="J466" s="76">
        <v>1</v>
      </c>
      <c r="K466" s="76">
        <v>4</v>
      </c>
      <c r="L466" s="76">
        <f t="shared" si="24"/>
        <v>4</v>
      </c>
      <c r="M466" s="24">
        <f t="shared" si="23"/>
        <v>0</v>
      </c>
    </row>
    <row r="467" spans="1:13">
      <c r="A467">
        <v>465</v>
      </c>
      <c r="B467" s="80" t="s">
        <v>622</v>
      </c>
      <c r="C467" s="78" t="s">
        <v>576</v>
      </c>
      <c r="D467" s="75" t="s">
        <v>577</v>
      </c>
      <c r="E467" s="79" t="s">
        <v>580</v>
      </c>
      <c r="F467" s="76"/>
      <c r="G467" s="4" t="s">
        <v>29</v>
      </c>
      <c r="H467" s="76">
        <v>0</v>
      </c>
      <c r="I467" s="76">
        <v>1</v>
      </c>
      <c r="J467" s="76">
        <v>1</v>
      </c>
      <c r="K467" s="76">
        <v>4</v>
      </c>
      <c r="L467" s="76">
        <f t="shared" si="24"/>
        <v>4</v>
      </c>
      <c r="M467" s="24">
        <f t="shared" si="23"/>
        <v>0</v>
      </c>
    </row>
    <row r="468" spans="1:13">
      <c r="A468">
        <v>466</v>
      </c>
      <c r="B468" s="80" t="s">
        <v>622</v>
      </c>
      <c r="C468" s="78" t="s">
        <v>576</v>
      </c>
      <c r="D468" s="75" t="s">
        <v>577</v>
      </c>
      <c r="E468" s="79" t="s">
        <v>456</v>
      </c>
      <c r="F468" s="76"/>
      <c r="G468" s="27" t="s">
        <v>30</v>
      </c>
      <c r="H468" s="76">
        <v>180</v>
      </c>
      <c r="I468" s="76">
        <v>6</v>
      </c>
      <c r="J468" s="76">
        <v>7</v>
      </c>
      <c r="K468" s="76">
        <v>22</v>
      </c>
      <c r="L468" s="76">
        <f t="shared" si="24"/>
        <v>154</v>
      </c>
      <c r="M468" s="24">
        <f t="shared" si="23"/>
        <v>166.32</v>
      </c>
    </row>
    <row r="469" spans="1:13">
      <c r="A469">
        <v>467</v>
      </c>
      <c r="B469" s="80" t="s">
        <v>622</v>
      </c>
      <c r="C469" s="78" t="s">
        <v>576</v>
      </c>
      <c r="D469" s="75" t="s">
        <v>577</v>
      </c>
      <c r="E469" s="79" t="s">
        <v>575</v>
      </c>
      <c r="F469" s="76"/>
      <c r="G469" s="27" t="s">
        <v>30</v>
      </c>
      <c r="H469" s="76">
        <v>750</v>
      </c>
      <c r="I469" s="76">
        <v>4</v>
      </c>
      <c r="J469" s="76">
        <v>6</v>
      </c>
      <c r="K469" s="76">
        <v>22</v>
      </c>
      <c r="L469" s="76">
        <f t="shared" si="24"/>
        <v>132</v>
      </c>
      <c r="M469" s="24">
        <f t="shared" si="23"/>
        <v>396</v>
      </c>
    </row>
    <row r="470" spans="1:13">
      <c r="A470">
        <v>468</v>
      </c>
      <c r="B470" s="80" t="s">
        <v>622</v>
      </c>
      <c r="C470" s="78" t="s">
        <v>576</v>
      </c>
      <c r="D470" s="75" t="s">
        <v>577</v>
      </c>
      <c r="E470" s="79" t="s">
        <v>472</v>
      </c>
      <c r="F470" s="76"/>
      <c r="G470" s="27" t="s">
        <v>30</v>
      </c>
      <c r="H470" s="76">
        <v>75</v>
      </c>
      <c r="I470" s="76">
        <v>4</v>
      </c>
      <c r="J470" s="76">
        <v>7</v>
      </c>
      <c r="K470" s="76">
        <v>22</v>
      </c>
      <c r="L470" s="76">
        <f t="shared" si="24"/>
        <v>154</v>
      </c>
      <c r="M470" s="24">
        <f t="shared" si="23"/>
        <v>46.2</v>
      </c>
    </row>
    <row r="471" spans="1:13">
      <c r="A471">
        <v>469</v>
      </c>
      <c r="B471" s="80" t="s">
        <v>622</v>
      </c>
      <c r="C471" s="78" t="s">
        <v>582</v>
      </c>
      <c r="D471" s="75"/>
      <c r="E471" s="79" t="s">
        <v>583</v>
      </c>
      <c r="F471" s="76"/>
      <c r="G471" s="4" t="s">
        <v>29</v>
      </c>
      <c r="H471" s="76">
        <v>120</v>
      </c>
      <c r="I471" s="76">
        <v>1</v>
      </c>
      <c r="J471" s="76">
        <v>5</v>
      </c>
      <c r="K471" s="76">
        <v>22</v>
      </c>
      <c r="L471" s="76">
        <f t="shared" si="24"/>
        <v>110</v>
      </c>
      <c r="M471" s="24">
        <f t="shared" si="23"/>
        <v>13.2</v>
      </c>
    </row>
    <row r="472" spans="1:13">
      <c r="A472">
        <v>470</v>
      </c>
      <c r="B472" s="80" t="s">
        <v>622</v>
      </c>
      <c r="C472" s="78" t="s">
        <v>582</v>
      </c>
      <c r="D472" s="75"/>
      <c r="E472" s="79" t="s">
        <v>268</v>
      </c>
      <c r="F472" s="76"/>
      <c r="G472" s="4" t="s">
        <v>29</v>
      </c>
      <c r="H472" s="76">
        <v>95</v>
      </c>
      <c r="I472" s="76">
        <v>1</v>
      </c>
      <c r="J472" s="76">
        <v>5</v>
      </c>
      <c r="K472" s="76">
        <v>22</v>
      </c>
      <c r="L472" s="76">
        <f t="shared" si="24"/>
        <v>110</v>
      </c>
      <c r="M472" s="24">
        <f t="shared" si="23"/>
        <v>10.45</v>
      </c>
    </row>
    <row r="473" spans="1:13">
      <c r="A473">
        <v>471</v>
      </c>
      <c r="B473" s="80" t="s">
        <v>622</v>
      </c>
      <c r="C473" s="78" t="s">
        <v>582</v>
      </c>
      <c r="D473" s="75"/>
      <c r="E473" s="79" t="s">
        <v>550</v>
      </c>
      <c r="F473" s="76"/>
      <c r="G473" s="4" t="s">
        <v>29</v>
      </c>
      <c r="H473" s="76">
        <v>25</v>
      </c>
      <c r="I473" s="76">
        <v>1</v>
      </c>
      <c r="J473" s="76">
        <v>5</v>
      </c>
      <c r="K473" s="76">
        <v>22</v>
      </c>
      <c r="L473" s="76">
        <f t="shared" si="24"/>
        <v>110</v>
      </c>
      <c r="M473" s="24">
        <f t="shared" si="23"/>
        <v>2.75</v>
      </c>
    </row>
    <row r="474" spans="1:13">
      <c r="A474">
        <v>472</v>
      </c>
      <c r="B474" s="80" t="s">
        <v>622</v>
      </c>
      <c r="C474" s="78" t="s">
        <v>582</v>
      </c>
      <c r="D474" s="75"/>
      <c r="E474" s="79" t="s">
        <v>88</v>
      </c>
      <c r="F474" s="76"/>
      <c r="G474" s="27" t="s">
        <v>30</v>
      </c>
      <c r="H474" s="76">
        <v>180</v>
      </c>
      <c r="I474" s="76">
        <v>2</v>
      </c>
      <c r="J474" s="76">
        <v>7</v>
      </c>
      <c r="K474" s="76">
        <v>22</v>
      </c>
      <c r="L474" s="76">
        <f t="shared" si="24"/>
        <v>154</v>
      </c>
      <c r="M474" s="24">
        <f t="shared" si="23"/>
        <v>55.44</v>
      </c>
    </row>
    <row r="475" spans="1:13">
      <c r="A475">
        <v>473</v>
      </c>
      <c r="B475" s="80" t="s">
        <v>622</v>
      </c>
      <c r="C475" s="78" t="s">
        <v>582</v>
      </c>
      <c r="D475" s="75"/>
      <c r="E475" s="79" t="s">
        <v>477</v>
      </c>
      <c r="F475" s="76"/>
      <c r="G475" s="27" t="s">
        <v>30</v>
      </c>
      <c r="H475" s="76">
        <v>200</v>
      </c>
      <c r="I475" s="76">
        <v>4</v>
      </c>
      <c r="J475" s="76">
        <v>7</v>
      </c>
      <c r="K475" s="76">
        <v>22</v>
      </c>
      <c r="L475" s="76">
        <f t="shared" si="24"/>
        <v>154</v>
      </c>
      <c r="M475" s="24">
        <f t="shared" si="23"/>
        <v>123.2</v>
      </c>
    </row>
    <row r="476" spans="1:13">
      <c r="A476">
        <v>474</v>
      </c>
      <c r="B476" s="80" t="s">
        <v>622</v>
      </c>
      <c r="C476" s="78" t="s">
        <v>582</v>
      </c>
      <c r="D476" s="75"/>
      <c r="E476" s="79" t="s">
        <v>583</v>
      </c>
      <c r="F476" s="76"/>
      <c r="G476" s="4" t="s">
        <v>29</v>
      </c>
      <c r="H476" s="76">
        <v>120</v>
      </c>
      <c r="I476" s="76">
        <v>1</v>
      </c>
      <c r="J476" s="76">
        <v>5</v>
      </c>
      <c r="K476" s="76">
        <v>22</v>
      </c>
      <c r="L476" s="76">
        <f t="shared" si="24"/>
        <v>110</v>
      </c>
      <c r="M476" s="24">
        <f t="shared" si="23"/>
        <v>13.2</v>
      </c>
    </row>
    <row r="477" spans="1:13">
      <c r="A477">
        <v>475</v>
      </c>
      <c r="B477" s="80" t="s">
        <v>622</v>
      </c>
      <c r="C477" s="78" t="s">
        <v>582</v>
      </c>
      <c r="D477" s="75"/>
      <c r="E477" s="79" t="s">
        <v>268</v>
      </c>
      <c r="F477" s="76"/>
      <c r="G477" s="4" t="s">
        <v>29</v>
      </c>
      <c r="H477" s="76">
        <v>95</v>
      </c>
      <c r="I477" s="76">
        <v>1</v>
      </c>
      <c r="J477" s="76">
        <v>5</v>
      </c>
      <c r="K477" s="76">
        <v>22</v>
      </c>
      <c r="L477" s="76">
        <f t="shared" si="24"/>
        <v>110</v>
      </c>
      <c r="M477" s="24">
        <f t="shared" si="23"/>
        <v>10.45</v>
      </c>
    </row>
    <row r="478" spans="1:13">
      <c r="A478">
        <v>476</v>
      </c>
      <c r="B478" s="80" t="s">
        <v>622</v>
      </c>
      <c r="C478" s="78" t="s">
        <v>582</v>
      </c>
      <c r="D478" s="75"/>
      <c r="E478" s="79" t="s">
        <v>584</v>
      </c>
      <c r="F478" s="76"/>
      <c r="G478" s="27" t="s">
        <v>30</v>
      </c>
      <c r="H478" s="76">
        <v>750</v>
      </c>
      <c r="I478" s="76">
        <v>1</v>
      </c>
      <c r="J478" s="76">
        <v>5</v>
      </c>
      <c r="K478" s="76">
        <v>22</v>
      </c>
      <c r="L478" s="76">
        <f t="shared" si="24"/>
        <v>110</v>
      </c>
      <c r="M478" s="24">
        <f t="shared" si="23"/>
        <v>82.5</v>
      </c>
    </row>
    <row r="479" spans="1:13">
      <c r="A479">
        <v>477</v>
      </c>
      <c r="B479" s="80" t="s">
        <v>622</v>
      </c>
      <c r="C479" s="78" t="s">
        <v>582</v>
      </c>
      <c r="D479" s="75"/>
      <c r="E479" s="79" t="s">
        <v>116</v>
      </c>
      <c r="F479" s="76"/>
      <c r="G479" s="7" t="s">
        <v>12</v>
      </c>
      <c r="H479" s="76">
        <v>65</v>
      </c>
      <c r="I479" s="76">
        <v>1</v>
      </c>
      <c r="J479" s="76">
        <v>5</v>
      </c>
      <c r="K479" s="76">
        <v>22</v>
      </c>
      <c r="L479" s="76">
        <f t="shared" si="24"/>
        <v>110</v>
      </c>
      <c r="M479" s="24">
        <f t="shared" si="23"/>
        <v>7.15</v>
      </c>
    </row>
    <row r="480" spans="1:13">
      <c r="A480">
        <v>478</v>
      </c>
      <c r="B480" s="80" t="s">
        <v>622</v>
      </c>
      <c r="C480" s="78" t="s">
        <v>582</v>
      </c>
      <c r="D480" s="75"/>
      <c r="E480" s="79" t="s">
        <v>415</v>
      </c>
      <c r="F480" s="76"/>
      <c r="G480" s="4" t="s">
        <v>29</v>
      </c>
      <c r="H480" s="76">
        <v>5</v>
      </c>
      <c r="I480" s="76">
        <v>2</v>
      </c>
      <c r="J480" s="76">
        <v>4</v>
      </c>
      <c r="K480" s="76">
        <v>22</v>
      </c>
      <c r="L480" s="76">
        <f t="shared" si="24"/>
        <v>88</v>
      </c>
      <c r="M480" s="24">
        <f t="shared" si="23"/>
        <v>0.88</v>
      </c>
    </row>
    <row r="481" spans="1:13">
      <c r="A481">
        <v>479</v>
      </c>
      <c r="B481" s="80" t="s">
        <v>622</v>
      </c>
      <c r="C481" s="78" t="s">
        <v>582</v>
      </c>
      <c r="D481" s="75"/>
      <c r="E481" s="79" t="s">
        <v>466</v>
      </c>
      <c r="F481" s="76"/>
      <c r="G481" s="27" t="s">
        <v>30</v>
      </c>
      <c r="H481" s="76">
        <v>180</v>
      </c>
      <c r="I481" s="76">
        <v>4</v>
      </c>
      <c r="J481" s="76">
        <v>7</v>
      </c>
      <c r="K481" s="76">
        <v>22</v>
      </c>
      <c r="L481" s="76">
        <f t="shared" si="24"/>
        <v>154</v>
      </c>
      <c r="M481" s="24">
        <f t="shared" si="23"/>
        <v>110.88</v>
      </c>
    </row>
    <row r="482" spans="1:13">
      <c r="A482">
        <v>480</v>
      </c>
      <c r="B482" s="80" t="s">
        <v>622</v>
      </c>
      <c r="C482" s="78" t="s">
        <v>582</v>
      </c>
      <c r="D482" s="75"/>
      <c r="E482" s="79" t="s">
        <v>585</v>
      </c>
      <c r="F482" s="76"/>
      <c r="G482" s="27" t="s">
        <v>30</v>
      </c>
      <c r="H482" s="76">
        <v>200</v>
      </c>
      <c r="I482" s="76">
        <v>4</v>
      </c>
      <c r="J482" s="76">
        <v>7</v>
      </c>
      <c r="K482" s="76">
        <v>22</v>
      </c>
      <c r="L482" s="76">
        <f t="shared" si="24"/>
        <v>154</v>
      </c>
      <c r="M482" s="24">
        <f t="shared" si="23"/>
        <v>123.2</v>
      </c>
    </row>
    <row r="483" spans="1:13">
      <c r="A483">
        <v>481</v>
      </c>
      <c r="B483" s="80" t="s">
        <v>622</v>
      </c>
      <c r="C483" s="78" t="s">
        <v>582</v>
      </c>
      <c r="D483" s="75"/>
      <c r="E483" s="79" t="s">
        <v>586</v>
      </c>
      <c r="F483" s="76"/>
      <c r="G483" s="4" t="s">
        <v>29</v>
      </c>
      <c r="H483" s="76">
        <v>70</v>
      </c>
      <c r="I483" s="76">
        <v>1</v>
      </c>
      <c r="J483" s="76">
        <v>3</v>
      </c>
      <c r="K483" s="76">
        <v>22</v>
      </c>
      <c r="L483" s="76">
        <f t="shared" si="24"/>
        <v>66</v>
      </c>
      <c r="M483" s="24">
        <f t="shared" si="23"/>
        <v>4.62</v>
      </c>
    </row>
    <row r="484" spans="1:13">
      <c r="A484">
        <v>482</v>
      </c>
      <c r="B484" s="80" t="s">
        <v>622</v>
      </c>
      <c r="C484" s="78" t="s">
        <v>587</v>
      </c>
      <c r="D484" s="75" t="s">
        <v>588</v>
      </c>
      <c r="E484" s="79" t="s">
        <v>589</v>
      </c>
      <c r="F484" s="76"/>
      <c r="G484" s="4" t="s">
        <v>29</v>
      </c>
      <c r="H484" s="76">
        <v>120</v>
      </c>
      <c r="I484" s="76">
        <v>1</v>
      </c>
      <c r="J484" s="76">
        <v>7</v>
      </c>
      <c r="K484" s="76">
        <v>22</v>
      </c>
      <c r="L484" s="76">
        <f t="shared" si="24"/>
        <v>154</v>
      </c>
      <c r="M484" s="24">
        <f t="shared" si="23"/>
        <v>18.48</v>
      </c>
    </row>
    <row r="485" spans="1:13">
      <c r="A485">
        <v>483</v>
      </c>
      <c r="B485" s="80" t="s">
        <v>622</v>
      </c>
      <c r="C485" s="78" t="s">
        <v>587</v>
      </c>
      <c r="D485" s="75" t="s">
        <v>588</v>
      </c>
      <c r="E485" s="79" t="s">
        <v>268</v>
      </c>
      <c r="F485" s="76"/>
      <c r="G485" s="4" t="s">
        <v>29</v>
      </c>
      <c r="H485" s="76">
        <v>95</v>
      </c>
      <c r="I485" s="76">
        <v>1</v>
      </c>
      <c r="J485" s="76">
        <v>7</v>
      </c>
      <c r="K485" s="76">
        <v>22</v>
      </c>
      <c r="L485" s="76">
        <f t="shared" si="24"/>
        <v>154</v>
      </c>
      <c r="M485" s="24">
        <f t="shared" si="23"/>
        <v>14.63</v>
      </c>
    </row>
    <row r="486" spans="1:13">
      <c r="A486">
        <v>484</v>
      </c>
      <c r="B486" s="80" t="s">
        <v>622</v>
      </c>
      <c r="C486" s="78" t="s">
        <v>587</v>
      </c>
      <c r="D486" s="75" t="s">
        <v>588</v>
      </c>
      <c r="E486" s="79" t="s">
        <v>116</v>
      </c>
      <c r="F486" s="76"/>
      <c r="G486" s="7" t="s">
        <v>12</v>
      </c>
      <c r="H486" s="76">
        <v>65</v>
      </c>
      <c r="I486" s="76">
        <v>1</v>
      </c>
      <c r="J486" s="76">
        <v>6</v>
      </c>
      <c r="K486" s="76">
        <v>22</v>
      </c>
      <c r="L486" s="76">
        <f t="shared" si="24"/>
        <v>132</v>
      </c>
      <c r="M486" s="24">
        <f t="shared" si="23"/>
        <v>8.58</v>
      </c>
    </row>
    <row r="487" spans="1:13">
      <c r="A487">
        <v>485</v>
      </c>
      <c r="B487" s="80" t="s">
        <v>622</v>
      </c>
      <c r="C487" s="78" t="s">
        <v>587</v>
      </c>
      <c r="D487" s="75" t="s">
        <v>588</v>
      </c>
      <c r="E487" s="79" t="s">
        <v>550</v>
      </c>
      <c r="F487" s="76"/>
      <c r="G487" s="4" t="s">
        <v>29</v>
      </c>
      <c r="H487" s="76">
        <v>25</v>
      </c>
      <c r="I487" s="76">
        <v>1</v>
      </c>
      <c r="J487" s="76">
        <v>6</v>
      </c>
      <c r="K487" s="76">
        <v>22</v>
      </c>
      <c r="L487" s="76">
        <f t="shared" si="24"/>
        <v>132</v>
      </c>
      <c r="M487" s="24">
        <f t="shared" si="23"/>
        <v>3.3</v>
      </c>
    </row>
    <row r="488" spans="1:13">
      <c r="A488">
        <v>486</v>
      </c>
      <c r="B488" s="80" t="s">
        <v>622</v>
      </c>
      <c r="C488" s="78" t="s">
        <v>587</v>
      </c>
      <c r="D488" s="75" t="s">
        <v>588</v>
      </c>
      <c r="E488" s="79" t="s">
        <v>590</v>
      </c>
      <c r="F488" s="76"/>
      <c r="G488" s="27" t="s">
        <v>30</v>
      </c>
      <c r="H488" s="76">
        <v>180</v>
      </c>
      <c r="I488" s="76">
        <v>2</v>
      </c>
      <c r="J488" s="76">
        <v>7</v>
      </c>
      <c r="K488" s="76">
        <v>22</v>
      </c>
      <c r="L488" s="76">
        <f t="shared" si="24"/>
        <v>154</v>
      </c>
      <c r="M488" s="24">
        <f t="shared" si="23"/>
        <v>55.44</v>
      </c>
    </row>
    <row r="489" spans="1:13">
      <c r="A489">
        <v>487</v>
      </c>
      <c r="B489" s="80" t="s">
        <v>622</v>
      </c>
      <c r="C489" s="78" t="s">
        <v>587</v>
      </c>
      <c r="D489" s="75" t="s">
        <v>588</v>
      </c>
      <c r="E489" s="79" t="s">
        <v>477</v>
      </c>
      <c r="F489" s="76"/>
      <c r="G489" s="27" t="s">
        <v>30</v>
      </c>
      <c r="H489" s="76">
        <v>200</v>
      </c>
      <c r="I489" s="76">
        <v>2</v>
      </c>
      <c r="J489" s="76">
        <v>7</v>
      </c>
      <c r="K489" s="76">
        <v>22</v>
      </c>
      <c r="L489" s="76">
        <f t="shared" si="24"/>
        <v>154</v>
      </c>
      <c r="M489" s="24">
        <f t="shared" si="23"/>
        <v>61.6</v>
      </c>
    </row>
    <row r="490" spans="1:13">
      <c r="A490">
        <v>488</v>
      </c>
      <c r="B490" s="80" t="s">
        <v>622</v>
      </c>
      <c r="C490" s="78" t="s">
        <v>587</v>
      </c>
      <c r="D490" s="75" t="s">
        <v>588</v>
      </c>
      <c r="E490" s="79" t="s">
        <v>496</v>
      </c>
      <c r="F490" s="76"/>
      <c r="G490" s="27" t="s">
        <v>30</v>
      </c>
      <c r="H490" s="76">
        <v>750</v>
      </c>
      <c r="I490" s="76">
        <v>1</v>
      </c>
      <c r="J490" s="76">
        <v>7</v>
      </c>
      <c r="K490" s="76">
        <v>22</v>
      </c>
      <c r="L490" s="76">
        <f t="shared" si="24"/>
        <v>154</v>
      </c>
      <c r="M490" s="24">
        <f t="shared" si="23"/>
        <v>115.5</v>
      </c>
    </row>
    <row r="491" spans="1:13">
      <c r="A491">
        <v>489</v>
      </c>
      <c r="B491" s="80" t="s">
        <v>622</v>
      </c>
      <c r="C491" s="78" t="s">
        <v>591</v>
      </c>
      <c r="D491" s="75"/>
      <c r="E491" s="79" t="s">
        <v>590</v>
      </c>
      <c r="F491" s="76"/>
      <c r="G491" s="27" t="s">
        <v>30</v>
      </c>
      <c r="H491" s="76">
        <v>180</v>
      </c>
      <c r="I491" s="76">
        <v>2</v>
      </c>
      <c r="J491" s="76">
        <v>7</v>
      </c>
      <c r="K491" s="76">
        <v>22</v>
      </c>
      <c r="L491" s="76">
        <f t="shared" si="24"/>
        <v>154</v>
      </c>
      <c r="M491" s="24">
        <f t="shared" si="23"/>
        <v>55.44</v>
      </c>
    </row>
    <row r="492" spans="1:13">
      <c r="A492">
        <v>490</v>
      </c>
      <c r="B492" s="80" t="s">
        <v>622</v>
      </c>
      <c r="C492" s="78" t="s">
        <v>591</v>
      </c>
      <c r="D492" s="75"/>
      <c r="E492" s="79" t="s">
        <v>583</v>
      </c>
      <c r="F492" s="76"/>
      <c r="G492" s="4" t="s">
        <v>29</v>
      </c>
      <c r="H492" s="76">
        <v>120</v>
      </c>
      <c r="I492" s="76">
        <v>1</v>
      </c>
      <c r="J492" s="76">
        <v>5</v>
      </c>
      <c r="K492" s="76">
        <v>22</v>
      </c>
      <c r="L492" s="76">
        <f t="shared" si="24"/>
        <v>110</v>
      </c>
      <c r="M492" s="24">
        <f t="shared" si="23"/>
        <v>13.2</v>
      </c>
    </row>
    <row r="493" spans="1:13">
      <c r="A493">
        <v>491</v>
      </c>
      <c r="B493" s="80" t="s">
        <v>622</v>
      </c>
      <c r="C493" s="78" t="s">
        <v>591</v>
      </c>
      <c r="D493" s="75"/>
      <c r="E493" s="79" t="s">
        <v>268</v>
      </c>
      <c r="F493" s="76"/>
      <c r="G493" s="4" t="s">
        <v>29</v>
      </c>
      <c r="H493" s="76">
        <v>95</v>
      </c>
      <c r="I493" s="76">
        <v>1</v>
      </c>
      <c r="J493" s="76">
        <v>5</v>
      </c>
      <c r="K493" s="76">
        <v>22</v>
      </c>
      <c r="L493" s="76">
        <f t="shared" si="24"/>
        <v>110</v>
      </c>
      <c r="M493" s="24">
        <f t="shared" si="23"/>
        <v>10.45</v>
      </c>
    </row>
    <row r="494" spans="1:13">
      <c r="A494">
        <v>492</v>
      </c>
      <c r="B494" s="80" t="s">
        <v>622</v>
      </c>
      <c r="C494" s="78" t="s">
        <v>591</v>
      </c>
      <c r="D494" s="75"/>
      <c r="E494" s="79" t="s">
        <v>584</v>
      </c>
      <c r="F494" s="76"/>
      <c r="G494" s="27" t="s">
        <v>30</v>
      </c>
      <c r="H494" s="76">
        <v>750</v>
      </c>
      <c r="I494" s="76">
        <v>1</v>
      </c>
      <c r="J494" s="76">
        <v>5</v>
      </c>
      <c r="K494" s="76">
        <v>22</v>
      </c>
      <c r="L494" s="76">
        <f t="shared" si="24"/>
        <v>110</v>
      </c>
      <c r="M494" s="24">
        <f t="shared" si="23"/>
        <v>82.5</v>
      </c>
    </row>
    <row r="495" spans="1:13">
      <c r="A495">
        <v>493</v>
      </c>
      <c r="B495" s="80" t="s">
        <v>622</v>
      </c>
      <c r="C495" s="78" t="s">
        <v>591</v>
      </c>
      <c r="D495" s="75"/>
      <c r="E495" s="79" t="s">
        <v>477</v>
      </c>
      <c r="F495" s="76"/>
      <c r="G495" s="27" t="s">
        <v>30</v>
      </c>
      <c r="H495" s="76">
        <v>200</v>
      </c>
      <c r="I495" s="76">
        <v>1</v>
      </c>
      <c r="J495" s="76">
        <v>5</v>
      </c>
      <c r="K495" s="76">
        <v>22</v>
      </c>
      <c r="L495" s="76">
        <f t="shared" si="24"/>
        <v>110</v>
      </c>
      <c r="M495" s="24">
        <f t="shared" si="23"/>
        <v>22</v>
      </c>
    </row>
    <row r="496" spans="1:13">
      <c r="A496">
        <v>494</v>
      </c>
      <c r="B496" s="80" t="s">
        <v>622</v>
      </c>
      <c r="C496" s="78" t="s">
        <v>592</v>
      </c>
      <c r="D496" s="75"/>
      <c r="E496" s="79" t="s">
        <v>590</v>
      </c>
      <c r="F496" s="76"/>
      <c r="G496" s="27" t="s">
        <v>30</v>
      </c>
      <c r="H496" s="76">
        <v>180</v>
      </c>
      <c r="I496" s="76">
        <v>2</v>
      </c>
      <c r="J496" s="76">
        <v>5</v>
      </c>
      <c r="K496" s="76">
        <v>22</v>
      </c>
      <c r="L496" s="76">
        <f t="shared" si="24"/>
        <v>110</v>
      </c>
      <c r="M496" s="24">
        <f t="shared" si="23"/>
        <v>39.6</v>
      </c>
    </row>
    <row r="497" spans="1:13">
      <c r="A497">
        <v>495</v>
      </c>
      <c r="B497" s="80" t="s">
        <v>622</v>
      </c>
      <c r="C497" s="78" t="s">
        <v>593</v>
      </c>
      <c r="D497" s="75"/>
      <c r="E497" s="79" t="s">
        <v>514</v>
      </c>
      <c r="F497" s="76"/>
      <c r="G497" s="66" t="s">
        <v>354</v>
      </c>
      <c r="H497" s="76">
        <v>750</v>
      </c>
      <c r="I497" s="76">
        <v>1</v>
      </c>
      <c r="J497" s="76">
        <v>1</v>
      </c>
      <c r="K497" s="76">
        <v>22</v>
      </c>
      <c r="L497" s="76">
        <f t="shared" si="24"/>
        <v>22</v>
      </c>
      <c r="M497" s="24">
        <f t="shared" si="23"/>
        <v>16.5</v>
      </c>
    </row>
    <row r="498" spans="1:13">
      <c r="A498">
        <v>496</v>
      </c>
      <c r="B498" s="80" t="s">
        <v>622</v>
      </c>
      <c r="C498" s="78" t="s">
        <v>593</v>
      </c>
      <c r="D498" s="75"/>
      <c r="E498" s="79" t="s">
        <v>294</v>
      </c>
      <c r="F498" s="76"/>
      <c r="G498" s="66" t="s">
        <v>354</v>
      </c>
      <c r="H498" s="76">
        <v>900</v>
      </c>
      <c r="I498" s="76">
        <v>1</v>
      </c>
      <c r="J498" s="76">
        <v>1</v>
      </c>
      <c r="K498" s="76">
        <v>22</v>
      </c>
      <c r="L498" s="76">
        <f t="shared" si="24"/>
        <v>22</v>
      </c>
      <c r="M498" s="24">
        <f t="shared" si="23"/>
        <v>19.8</v>
      </c>
    </row>
    <row r="499" spans="1:13">
      <c r="A499">
        <v>497</v>
      </c>
      <c r="B499" s="80" t="s">
        <v>622</v>
      </c>
      <c r="C499" s="78" t="s">
        <v>593</v>
      </c>
      <c r="D499" s="75"/>
      <c r="E499" s="79" t="s">
        <v>594</v>
      </c>
      <c r="F499" s="76"/>
      <c r="G499" s="7" t="s">
        <v>12</v>
      </c>
      <c r="H499" s="76">
        <v>85</v>
      </c>
      <c r="I499" s="76">
        <v>1</v>
      </c>
      <c r="J499" s="76">
        <v>6</v>
      </c>
      <c r="K499" s="76">
        <v>22</v>
      </c>
      <c r="L499" s="76">
        <f t="shared" si="24"/>
        <v>132</v>
      </c>
      <c r="M499" s="24">
        <f t="shared" si="23"/>
        <v>11.22</v>
      </c>
    </row>
    <row r="500" spans="1:13">
      <c r="A500">
        <v>498</v>
      </c>
      <c r="B500" s="80" t="s">
        <v>622</v>
      </c>
      <c r="C500" s="78" t="s">
        <v>593</v>
      </c>
      <c r="D500" s="75"/>
      <c r="E500" s="79" t="s">
        <v>595</v>
      </c>
      <c r="F500" s="76"/>
      <c r="G500" s="27" t="s">
        <v>30</v>
      </c>
      <c r="H500" s="76">
        <v>650</v>
      </c>
      <c r="I500" s="76">
        <v>1</v>
      </c>
      <c r="J500" s="76">
        <v>7</v>
      </c>
      <c r="K500" s="76">
        <v>22</v>
      </c>
      <c r="L500" s="76">
        <f t="shared" si="24"/>
        <v>154</v>
      </c>
      <c r="M500" s="24">
        <f t="shared" si="23"/>
        <v>100.1</v>
      </c>
    </row>
    <row r="501" spans="1:13">
      <c r="A501">
        <v>499</v>
      </c>
      <c r="B501" s="80" t="s">
        <v>622</v>
      </c>
      <c r="C501" s="78" t="s">
        <v>593</v>
      </c>
      <c r="D501" s="75"/>
      <c r="E501" s="79" t="s">
        <v>268</v>
      </c>
      <c r="F501" s="76"/>
      <c r="G501" s="4" t="s">
        <v>29</v>
      </c>
      <c r="H501" s="76">
        <v>95</v>
      </c>
      <c r="I501" s="76">
        <v>1</v>
      </c>
      <c r="J501" s="76">
        <v>7</v>
      </c>
      <c r="K501" s="76">
        <v>22</v>
      </c>
      <c r="L501" s="76">
        <f t="shared" si="24"/>
        <v>154</v>
      </c>
      <c r="M501" s="24">
        <f t="shared" si="23"/>
        <v>14.63</v>
      </c>
    </row>
    <row r="502" spans="1:13">
      <c r="A502">
        <v>500</v>
      </c>
      <c r="B502" s="80" t="s">
        <v>622</v>
      </c>
      <c r="C502" s="78" t="s">
        <v>593</v>
      </c>
      <c r="D502" s="75"/>
      <c r="E502" s="79" t="s">
        <v>583</v>
      </c>
      <c r="F502" s="76"/>
      <c r="G502" s="4" t="s">
        <v>29</v>
      </c>
      <c r="H502" s="76">
        <v>120</v>
      </c>
      <c r="I502" s="76">
        <v>1</v>
      </c>
      <c r="J502" s="76">
        <v>7</v>
      </c>
      <c r="K502" s="76">
        <v>22</v>
      </c>
      <c r="L502" s="76">
        <f t="shared" si="24"/>
        <v>154</v>
      </c>
      <c r="M502" s="24">
        <f t="shared" si="23"/>
        <v>18.48</v>
      </c>
    </row>
    <row r="503" spans="1:13">
      <c r="A503">
        <v>501</v>
      </c>
      <c r="B503" s="80" t="s">
        <v>622</v>
      </c>
      <c r="C503" s="78" t="s">
        <v>593</v>
      </c>
      <c r="D503" s="75"/>
      <c r="E503" s="79" t="s">
        <v>415</v>
      </c>
      <c r="F503" s="76"/>
      <c r="G503" s="4" t="s">
        <v>29</v>
      </c>
      <c r="H503" s="76">
        <v>5</v>
      </c>
      <c r="I503" s="76">
        <v>2</v>
      </c>
      <c r="J503" s="76">
        <v>4</v>
      </c>
      <c r="K503" s="76">
        <v>22</v>
      </c>
      <c r="L503" s="76">
        <f t="shared" si="24"/>
        <v>88</v>
      </c>
      <c r="M503" s="24">
        <f t="shared" si="23"/>
        <v>0.88</v>
      </c>
    </row>
    <row r="504" spans="1:13">
      <c r="A504">
        <v>502</v>
      </c>
      <c r="B504" s="80" t="s">
        <v>622</v>
      </c>
      <c r="C504" s="78" t="s">
        <v>593</v>
      </c>
      <c r="D504" s="75"/>
      <c r="E504" s="79" t="s">
        <v>586</v>
      </c>
      <c r="F504" s="76"/>
      <c r="G504" s="4" t="s">
        <v>29</v>
      </c>
      <c r="H504" s="76">
        <v>70</v>
      </c>
      <c r="I504" s="76">
        <v>1</v>
      </c>
      <c r="J504" s="76">
        <v>3</v>
      </c>
      <c r="K504" s="76">
        <v>22</v>
      </c>
      <c r="L504" s="76">
        <f t="shared" si="24"/>
        <v>66</v>
      </c>
      <c r="M504" s="24">
        <f t="shared" si="23"/>
        <v>4.62</v>
      </c>
    </row>
    <row r="505" spans="1:13">
      <c r="A505">
        <v>503</v>
      </c>
      <c r="B505" s="80" t="s">
        <v>622</v>
      </c>
      <c r="C505" s="78" t="s">
        <v>593</v>
      </c>
      <c r="D505" s="75"/>
      <c r="E505" s="79" t="s">
        <v>477</v>
      </c>
      <c r="F505" s="76"/>
      <c r="G505" s="27" t="s">
        <v>30</v>
      </c>
      <c r="H505" s="76">
        <v>200</v>
      </c>
      <c r="I505" s="76">
        <v>1</v>
      </c>
      <c r="J505" s="76">
        <v>7</v>
      </c>
      <c r="K505" s="76">
        <v>22</v>
      </c>
      <c r="L505" s="76">
        <f t="shared" si="24"/>
        <v>154</v>
      </c>
      <c r="M505" s="24">
        <f t="shared" si="23"/>
        <v>30.8</v>
      </c>
    </row>
    <row r="506" spans="1:13">
      <c r="A506">
        <v>504</v>
      </c>
      <c r="B506" s="80" t="s">
        <v>622</v>
      </c>
      <c r="C506" s="78" t="s">
        <v>593</v>
      </c>
      <c r="D506" s="75"/>
      <c r="E506" s="79" t="s">
        <v>466</v>
      </c>
      <c r="F506" s="76"/>
      <c r="G506" s="27" t="s">
        <v>30</v>
      </c>
      <c r="H506" s="76">
        <v>180</v>
      </c>
      <c r="I506" s="76">
        <v>4</v>
      </c>
      <c r="J506" s="76">
        <v>7</v>
      </c>
      <c r="K506" s="76">
        <v>22</v>
      </c>
      <c r="L506" s="76">
        <f t="shared" si="24"/>
        <v>154</v>
      </c>
      <c r="M506" s="24">
        <f t="shared" si="23"/>
        <v>110.88</v>
      </c>
    </row>
    <row r="507" spans="1:13">
      <c r="A507">
        <v>505</v>
      </c>
      <c r="B507" s="80" t="s">
        <v>622</v>
      </c>
      <c r="C507" s="78" t="s">
        <v>596</v>
      </c>
      <c r="D507" s="75" t="s">
        <v>570</v>
      </c>
      <c r="E507" s="79" t="s">
        <v>597</v>
      </c>
      <c r="F507" s="76"/>
      <c r="G507" s="4" t="s">
        <v>29</v>
      </c>
      <c r="H507" s="76">
        <v>70</v>
      </c>
      <c r="I507" s="76">
        <v>1</v>
      </c>
      <c r="J507" s="76">
        <v>3</v>
      </c>
      <c r="K507" s="76">
        <v>24</v>
      </c>
      <c r="L507" s="76">
        <f t="shared" si="24"/>
        <v>72</v>
      </c>
      <c r="M507" s="24">
        <f t="shared" si="23"/>
        <v>5.04</v>
      </c>
    </row>
    <row r="508" spans="1:13">
      <c r="A508">
        <v>506</v>
      </c>
      <c r="B508" s="80" t="s">
        <v>622</v>
      </c>
      <c r="C508" s="78" t="s">
        <v>596</v>
      </c>
      <c r="D508" s="75" t="s">
        <v>570</v>
      </c>
      <c r="E508" s="79" t="s">
        <v>584</v>
      </c>
      <c r="F508" s="76"/>
      <c r="G508" s="27" t="s">
        <v>30</v>
      </c>
      <c r="H508" s="76">
        <v>650</v>
      </c>
      <c r="I508" s="76">
        <v>1</v>
      </c>
      <c r="J508" s="76">
        <v>5</v>
      </c>
      <c r="K508" s="76">
        <v>24</v>
      </c>
      <c r="L508" s="76">
        <f t="shared" si="24"/>
        <v>120</v>
      </c>
      <c r="M508" s="24">
        <f t="shared" si="23"/>
        <v>78</v>
      </c>
    </row>
    <row r="509" spans="1:13">
      <c r="A509">
        <v>507</v>
      </c>
      <c r="B509" s="80" t="s">
        <v>622</v>
      </c>
      <c r="C509" s="78" t="s">
        <v>596</v>
      </c>
      <c r="D509" s="75" t="s">
        <v>570</v>
      </c>
      <c r="E509" s="79" t="s">
        <v>477</v>
      </c>
      <c r="F509" s="76"/>
      <c r="G509" s="27" t="s">
        <v>30</v>
      </c>
      <c r="H509" s="76">
        <v>200</v>
      </c>
      <c r="I509" s="76">
        <v>2</v>
      </c>
      <c r="J509" s="76">
        <v>5</v>
      </c>
      <c r="K509" s="76">
        <v>24</v>
      </c>
      <c r="L509" s="76">
        <f t="shared" si="24"/>
        <v>120</v>
      </c>
      <c r="M509" s="24">
        <f t="shared" si="23"/>
        <v>48</v>
      </c>
    </row>
    <row r="510" spans="1:13">
      <c r="A510">
        <v>508</v>
      </c>
      <c r="B510" s="80" t="s">
        <v>622</v>
      </c>
      <c r="C510" s="78" t="s">
        <v>596</v>
      </c>
      <c r="D510" s="75" t="s">
        <v>570</v>
      </c>
      <c r="E510" s="79" t="s">
        <v>590</v>
      </c>
      <c r="F510" s="76"/>
      <c r="G510" s="27" t="s">
        <v>30</v>
      </c>
      <c r="H510" s="76">
        <v>180</v>
      </c>
      <c r="I510" s="76">
        <v>2</v>
      </c>
      <c r="J510" s="76">
        <v>5</v>
      </c>
      <c r="K510" s="76">
        <v>24</v>
      </c>
      <c r="L510" s="76">
        <f t="shared" si="24"/>
        <v>120</v>
      </c>
      <c r="M510" s="24">
        <f t="shared" si="23"/>
        <v>43.2</v>
      </c>
    </row>
    <row r="511" spans="1:13">
      <c r="A511">
        <v>509</v>
      </c>
      <c r="B511" s="80" t="s">
        <v>622</v>
      </c>
      <c r="C511" s="78" t="s">
        <v>596</v>
      </c>
      <c r="D511" s="75" t="s">
        <v>570</v>
      </c>
      <c r="E511" s="79" t="s">
        <v>598</v>
      </c>
      <c r="F511" s="76"/>
      <c r="G511" s="7" t="s">
        <v>12</v>
      </c>
      <c r="H511" s="76">
        <v>2000</v>
      </c>
      <c r="I511" s="76">
        <v>1</v>
      </c>
      <c r="J511" s="76">
        <v>8</v>
      </c>
      <c r="K511" s="76">
        <v>24</v>
      </c>
      <c r="L511" s="76">
        <f t="shared" si="24"/>
        <v>192</v>
      </c>
      <c r="M511" s="24">
        <f t="shared" si="23"/>
        <v>384</v>
      </c>
    </row>
    <row r="512" spans="1:13">
      <c r="A512">
        <v>510</v>
      </c>
      <c r="B512" s="80" t="s">
        <v>622</v>
      </c>
      <c r="C512" s="78" t="s">
        <v>599</v>
      </c>
      <c r="D512" s="75" t="s">
        <v>538</v>
      </c>
      <c r="E512" s="79" t="s">
        <v>589</v>
      </c>
      <c r="F512" s="76"/>
      <c r="G512" s="4" t="s">
        <v>29</v>
      </c>
      <c r="H512" s="76">
        <v>120</v>
      </c>
      <c r="I512" s="76">
        <v>1</v>
      </c>
      <c r="J512" s="76">
        <v>7</v>
      </c>
      <c r="K512" s="76">
        <v>24</v>
      </c>
      <c r="L512" s="76">
        <f t="shared" si="24"/>
        <v>168</v>
      </c>
      <c r="M512" s="24">
        <f t="shared" ref="M512:M575" si="25">(L512*H512*I512)/1000</f>
        <v>20.16</v>
      </c>
    </row>
    <row r="513" spans="1:13">
      <c r="A513">
        <v>511</v>
      </c>
      <c r="B513" s="80" t="s">
        <v>622</v>
      </c>
      <c r="C513" s="78" t="s">
        <v>599</v>
      </c>
      <c r="D513" s="75" t="s">
        <v>538</v>
      </c>
      <c r="E513" s="79" t="s">
        <v>268</v>
      </c>
      <c r="F513" s="76"/>
      <c r="G513" s="4" t="s">
        <v>29</v>
      </c>
      <c r="H513" s="76">
        <v>95</v>
      </c>
      <c r="I513" s="76">
        <v>1</v>
      </c>
      <c r="J513" s="76">
        <v>7</v>
      </c>
      <c r="K513" s="76">
        <v>24</v>
      </c>
      <c r="L513" s="76">
        <f t="shared" si="24"/>
        <v>168</v>
      </c>
      <c r="M513" s="24">
        <f t="shared" si="25"/>
        <v>15.96</v>
      </c>
    </row>
    <row r="514" spans="1:13">
      <c r="A514">
        <v>512</v>
      </c>
      <c r="B514" s="80" t="s">
        <v>622</v>
      </c>
      <c r="C514" s="78" t="s">
        <v>599</v>
      </c>
      <c r="D514" s="75" t="s">
        <v>538</v>
      </c>
      <c r="E514" s="79" t="s">
        <v>584</v>
      </c>
      <c r="F514" s="76"/>
      <c r="G514" s="27" t="s">
        <v>30</v>
      </c>
      <c r="H514" s="76">
        <v>650</v>
      </c>
      <c r="I514" s="76">
        <v>1</v>
      </c>
      <c r="J514" s="76">
        <v>7</v>
      </c>
      <c r="K514" s="76">
        <v>24</v>
      </c>
      <c r="L514" s="76">
        <f t="shared" si="24"/>
        <v>168</v>
      </c>
      <c r="M514" s="24">
        <f t="shared" si="25"/>
        <v>109.2</v>
      </c>
    </row>
    <row r="515" spans="1:13">
      <c r="A515">
        <v>513</v>
      </c>
      <c r="B515" s="80" t="s">
        <v>622</v>
      </c>
      <c r="C515" s="78" t="s">
        <v>599</v>
      </c>
      <c r="D515" s="75" t="s">
        <v>538</v>
      </c>
      <c r="E515" s="79" t="s">
        <v>477</v>
      </c>
      <c r="F515" s="76"/>
      <c r="G515" s="27" t="s">
        <v>30</v>
      </c>
      <c r="H515" s="76">
        <v>200</v>
      </c>
      <c r="I515" s="76">
        <v>2</v>
      </c>
      <c r="J515" s="76">
        <v>7</v>
      </c>
      <c r="K515" s="76">
        <v>24</v>
      </c>
      <c r="L515" s="76">
        <f t="shared" si="24"/>
        <v>168</v>
      </c>
      <c r="M515" s="24">
        <f t="shared" si="25"/>
        <v>67.2</v>
      </c>
    </row>
    <row r="516" spans="1:13">
      <c r="A516">
        <v>514</v>
      </c>
      <c r="B516" s="80" t="s">
        <v>622</v>
      </c>
      <c r="C516" s="78" t="s">
        <v>599</v>
      </c>
      <c r="D516" s="75" t="s">
        <v>538</v>
      </c>
      <c r="E516" s="79" t="s">
        <v>600</v>
      </c>
      <c r="F516" s="76"/>
      <c r="G516" s="7" t="s">
        <v>12</v>
      </c>
      <c r="H516" s="76">
        <v>2000</v>
      </c>
      <c r="I516" s="76">
        <v>1</v>
      </c>
      <c r="J516" s="76">
        <v>8</v>
      </c>
      <c r="K516" s="76">
        <v>24</v>
      </c>
      <c r="L516" s="76">
        <f t="shared" si="24"/>
        <v>192</v>
      </c>
      <c r="M516" s="24">
        <f t="shared" si="25"/>
        <v>384</v>
      </c>
    </row>
    <row r="517" spans="1:13">
      <c r="A517">
        <v>515</v>
      </c>
      <c r="B517" s="80" t="s">
        <v>622</v>
      </c>
      <c r="C517" s="78" t="s">
        <v>601</v>
      </c>
      <c r="D517" s="75"/>
      <c r="E517" s="79" t="s">
        <v>108</v>
      </c>
      <c r="F517" s="76"/>
      <c r="G517" s="27" t="s">
        <v>30</v>
      </c>
      <c r="H517" s="76">
        <v>200</v>
      </c>
      <c r="I517" s="76">
        <v>2</v>
      </c>
      <c r="J517" s="76">
        <v>7</v>
      </c>
      <c r="K517" s="76">
        <v>22</v>
      </c>
      <c r="L517" s="76">
        <f t="shared" si="24"/>
        <v>154</v>
      </c>
      <c r="M517" s="24">
        <f t="shared" si="25"/>
        <v>61.6</v>
      </c>
    </row>
    <row r="518" spans="1:13">
      <c r="A518">
        <v>516</v>
      </c>
      <c r="B518" s="80" t="s">
        <v>622</v>
      </c>
      <c r="C518" s="78" t="s">
        <v>601</v>
      </c>
      <c r="D518" s="75"/>
      <c r="E518" s="79" t="s">
        <v>589</v>
      </c>
      <c r="F518" s="76"/>
      <c r="G518" s="4" t="s">
        <v>29</v>
      </c>
      <c r="H518" s="76">
        <v>120</v>
      </c>
      <c r="I518" s="76">
        <v>1</v>
      </c>
      <c r="J518" s="76">
        <v>5</v>
      </c>
      <c r="K518" s="76">
        <v>22</v>
      </c>
      <c r="L518" s="76">
        <f t="shared" si="24"/>
        <v>110</v>
      </c>
      <c r="M518" s="24">
        <f t="shared" si="25"/>
        <v>13.2</v>
      </c>
    </row>
    <row r="519" spans="1:13">
      <c r="A519">
        <v>517</v>
      </c>
      <c r="B519" s="80" t="s">
        <v>622</v>
      </c>
      <c r="C519" s="78" t="s">
        <v>602</v>
      </c>
      <c r="D519" s="75"/>
      <c r="E519" s="79" t="s">
        <v>589</v>
      </c>
      <c r="F519" s="76"/>
      <c r="G519" s="4" t="s">
        <v>29</v>
      </c>
      <c r="H519" s="76">
        <v>120</v>
      </c>
      <c r="I519" s="76">
        <v>1</v>
      </c>
      <c r="J519" s="76">
        <v>5</v>
      </c>
      <c r="K519" s="76">
        <v>22</v>
      </c>
      <c r="L519" s="76">
        <f t="shared" si="24"/>
        <v>110</v>
      </c>
      <c r="M519" s="24">
        <f t="shared" si="25"/>
        <v>13.2</v>
      </c>
    </row>
    <row r="520" spans="1:13">
      <c r="A520">
        <v>518</v>
      </c>
      <c r="B520" s="80" t="s">
        <v>622</v>
      </c>
      <c r="C520" s="78" t="s">
        <v>603</v>
      </c>
      <c r="D520" s="75"/>
      <c r="E520" s="79" t="s">
        <v>589</v>
      </c>
      <c r="F520" s="76"/>
      <c r="G520" s="4" t="s">
        <v>29</v>
      </c>
      <c r="H520" s="76">
        <v>120</v>
      </c>
      <c r="I520" s="76">
        <v>1</v>
      </c>
      <c r="J520" s="76">
        <v>5</v>
      </c>
      <c r="K520" s="76">
        <v>22</v>
      </c>
      <c r="L520" s="76">
        <f t="shared" ref="L520:L540" si="26">J520*K520</f>
        <v>110</v>
      </c>
      <c r="M520" s="24">
        <f t="shared" si="25"/>
        <v>13.2</v>
      </c>
    </row>
    <row r="521" spans="1:13">
      <c r="A521">
        <v>519</v>
      </c>
      <c r="B521" s="80" t="s">
        <v>622</v>
      </c>
      <c r="C521" s="78" t="s">
        <v>603</v>
      </c>
      <c r="D521" s="75"/>
      <c r="E521" s="79" t="s">
        <v>268</v>
      </c>
      <c r="F521" s="76"/>
      <c r="G521" s="4" t="s">
        <v>29</v>
      </c>
      <c r="H521" s="76">
        <v>95</v>
      </c>
      <c r="I521" s="76">
        <v>1</v>
      </c>
      <c r="J521" s="76">
        <v>5</v>
      </c>
      <c r="K521" s="76">
        <v>22</v>
      </c>
      <c r="L521" s="76">
        <f t="shared" si="26"/>
        <v>110</v>
      </c>
      <c r="M521" s="24">
        <f t="shared" si="25"/>
        <v>10.45</v>
      </c>
    </row>
    <row r="522" spans="1:13">
      <c r="A522">
        <v>520</v>
      </c>
      <c r="B522" s="80" t="s">
        <v>622</v>
      </c>
      <c r="C522" s="78" t="s">
        <v>603</v>
      </c>
      <c r="D522" s="75"/>
      <c r="E522" s="79" t="s">
        <v>268</v>
      </c>
      <c r="F522" s="76"/>
      <c r="G522" s="4" t="s">
        <v>29</v>
      </c>
      <c r="H522" s="76">
        <v>95</v>
      </c>
      <c r="I522" s="76">
        <v>1</v>
      </c>
      <c r="J522" s="76">
        <v>5</v>
      </c>
      <c r="K522" s="76">
        <v>22</v>
      </c>
      <c r="L522" s="76">
        <f t="shared" si="26"/>
        <v>110</v>
      </c>
      <c r="M522" s="24">
        <f t="shared" si="25"/>
        <v>10.45</v>
      </c>
    </row>
    <row r="523" spans="1:13">
      <c r="A523">
        <v>521</v>
      </c>
      <c r="B523" s="80" t="s">
        <v>622</v>
      </c>
      <c r="C523" s="78" t="s">
        <v>604</v>
      </c>
      <c r="D523" s="75"/>
      <c r="E523" s="79" t="s">
        <v>268</v>
      </c>
      <c r="F523" s="76"/>
      <c r="G523" s="4" t="s">
        <v>29</v>
      </c>
      <c r="H523" s="76">
        <v>95</v>
      </c>
      <c r="I523" s="76">
        <v>1</v>
      </c>
      <c r="J523" s="76">
        <v>5</v>
      </c>
      <c r="K523" s="76">
        <v>22</v>
      </c>
      <c r="L523" s="76">
        <f t="shared" si="26"/>
        <v>110</v>
      </c>
      <c r="M523" s="24">
        <f t="shared" si="25"/>
        <v>10.45</v>
      </c>
    </row>
    <row r="524" spans="1:13">
      <c r="A524">
        <v>522</v>
      </c>
      <c r="B524" s="80" t="s">
        <v>622</v>
      </c>
      <c r="C524" s="78" t="s">
        <v>604</v>
      </c>
      <c r="D524" s="75"/>
      <c r="E524" s="79" t="s">
        <v>586</v>
      </c>
      <c r="F524" s="76"/>
      <c r="G524" s="4" t="s">
        <v>29</v>
      </c>
      <c r="H524" s="76">
        <v>70</v>
      </c>
      <c r="I524" s="76">
        <v>1</v>
      </c>
      <c r="J524" s="76">
        <v>3</v>
      </c>
      <c r="K524" s="76">
        <v>22</v>
      </c>
      <c r="L524" s="76">
        <f t="shared" si="26"/>
        <v>66</v>
      </c>
      <c r="M524" s="24">
        <f t="shared" si="25"/>
        <v>4.62</v>
      </c>
    </row>
    <row r="525" spans="1:13">
      <c r="A525">
        <v>523</v>
      </c>
      <c r="B525" s="80" t="s">
        <v>622</v>
      </c>
      <c r="C525" s="78" t="s">
        <v>604</v>
      </c>
      <c r="D525" s="75"/>
      <c r="E525" s="79" t="s">
        <v>497</v>
      </c>
      <c r="F525" s="76"/>
      <c r="G525" s="66" t="s">
        <v>354</v>
      </c>
      <c r="H525" s="76">
        <v>100</v>
      </c>
      <c r="I525" s="76">
        <v>1</v>
      </c>
      <c r="J525" s="76">
        <v>2</v>
      </c>
      <c r="K525" s="76">
        <v>22</v>
      </c>
      <c r="L525" s="76">
        <f t="shared" si="26"/>
        <v>44</v>
      </c>
      <c r="M525" s="24">
        <f t="shared" si="25"/>
        <v>4.4000000000000004</v>
      </c>
    </row>
    <row r="526" spans="1:13">
      <c r="A526">
        <v>524</v>
      </c>
      <c r="B526" s="80" t="s">
        <v>622</v>
      </c>
      <c r="C526" s="78" t="s">
        <v>604</v>
      </c>
      <c r="D526" s="75"/>
      <c r="E526" s="79" t="s">
        <v>294</v>
      </c>
      <c r="F526" s="76"/>
      <c r="G526" s="66" t="s">
        <v>354</v>
      </c>
      <c r="H526" s="76">
        <v>900</v>
      </c>
      <c r="I526" s="76">
        <v>1</v>
      </c>
      <c r="J526" s="76">
        <v>1</v>
      </c>
      <c r="K526" s="76">
        <v>22</v>
      </c>
      <c r="L526" s="76">
        <f t="shared" si="26"/>
        <v>22</v>
      </c>
      <c r="M526" s="24">
        <f t="shared" si="25"/>
        <v>19.8</v>
      </c>
    </row>
    <row r="527" spans="1:13">
      <c r="A527">
        <v>525</v>
      </c>
      <c r="B527" s="80" t="s">
        <v>622</v>
      </c>
      <c r="C527" s="78" t="s">
        <v>605</v>
      </c>
      <c r="D527" s="75"/>
      <c r="E527" s="79" t="s">
        <v>477</v>
      </c>
      <c r="F527" s="76"/>
      <c r="G527" s="27" t="s">
        <v>30</v>
      </c>
      <c r="H527" s="76">
        <v>200</v>
      </c>
      <c r="I527" s="76">
        <v>20</v>
      </c>
      <c r="J527" s="76">
        <v>12</v>
      </c>
      <c r="K527" s="76">
        <v>24</v>
      </c>
      <c r="L527" s="76">
        <f t="shared" si="26"/>
        <v>288</v>
      </c>
      <c r="M527" s="24">
        <f t="shared" si="25"/>
        <v>1152</v>
      </c>
    </row>
    <row r="528" spans="1:13">
      <c r="A528">
        <v>526</v>
      </c>
      <c r="B528" s="80" t="s">
        <v>622</v>
      </c>
      <c r="C528" s="78" t="s">
        <v>605</v>
      </c>
      <c r="D528" s="75"/>
      <c r="E528" s="79" t="s">
        <v>606</v>
      </c>
      <c r="F528" s="76"/>
      <c r="G528" s="4" t="s">
        <v>29</v>
      </c>
      <c r="H528" s="76">
        <v>9.6</v>
      </c>
      <c r="I528" s="76">
        <v>1</v>
      </c>
      <c r="J528" s="76">
        <v>24</v>
      </c>
      <c r="K528" s="76">
        <v>24</v>
      </c>
      <c r="L528" s="76">
        <f t="shared" si="26"/>
        <v>576</v>
      </c>
      <c r="M528" s="24">
        <f t="shared" si="25"/>
        <v>5.5295999999999994</v>
      </c>
    </row>
    <row r="529" spans="1:13">
      <c r="A529">
        <v>527</v>
      </c>
      <c r="B529" s="80" t="s">
        <v>622</v>
      </c>
      <c r="C529" s="78" t="s">
        <v>607</v>
      </c>
      <c r="D529" s="75"/>
      <c r="E529" s="79" t="s">
        <v>544</v>
      </c>
      <c r="F529" s="76"/>
      <c r="G529" s="4" t="s">
        <v>89</v>
      </c>
      <c r="H529" s="76">
        <v>9.6</v>
      </c>
      <c r="I529" s="76">
        <v>2</v>
      </c>
      <c r="J529" s="76">
        <v>24</v>
      </c>
      <c r="K529" s="76">
        <v>24</v>
      </c>
      <c r="L529" s="76">
        <f t="shared" si="26"/>
        <v>576</v>
      </c>
      <c r="M529" s="24">
        <f t="shared" si="25"/>
        <v>11.059199999999999</v>
      </c>
    </row>
    <row r="530" spans="1:13">
      <c r="A530">
        <v>528</v>
      </c>
      <c r="B530" s="80" t="s">
        <v>622</v>
      </c>
      <c r="C530" s="78" t="s">
        <v>607</v>
      </c>
      <c r="D530" s="75"/>
      <c r="E530" s="79" t="s">
        <v>608</v>
      </c>
      <c r="F530" s="76"/>
      <c r="G530" s="4" t="s">
        <v>29</v>
      </c>
      <c r="H530" s="76">
        <v>3</v>
      </c>
      <c r="I530" s="76">
        <v>1</v>
      </c>
      <c r="J530" s="76">
        <v>4</v>
      </c>
      <c r="K530" s="76">
        <v>24</v>
      </c>
      <c r="L530" s="76">
        <f t="shared" si="26"/>
        <v>96</v>
      </c>
      <c r="M530" s="24">
        <f t="shared" si="25"/>
        <v>0.28799999999999998</v>
      </c>
    </row>
    <row r="531" spans="1:13">
      <c r="A531">
        <v>529</v>
      </c>
      <c r="B531" s="80" t="s">
        <v>622</v>
      </c>
      <c r="C531" s="78" t="s">
        <v>607</v>
      </c>
      <c r="D531" s="75"/>
      <c r="E531" s="79" t="s">
        <v>609</v>
      </c>
      <c r="F531" s="76"/>
      <c r="G531" s="4" t="s">
        <v>29</v>
      </c>
      <c r="H531" s="76">
        <v>3</v>
      </c>
      <c r="I531" s="76">
        <v>2</v>
      </c>
      <c r="J531" s="76">
        <v>4</v>
      </c>
      <c r="K531" s="76">
        <v>24</v>
      </c>
      <c r="L531" s="76">
        <f t="shared" si="26"/>
        <v>96</v>
      </c>
      <c r="M531" s="24">
        <f t="shared" si="25"/>
        <v>0.57599999999999996</v>
      </c>
    </row>
    <row r="532" spans="1:13">
      <c r="A532">
        <v>530</v>
      </c>
      <c r="B532" s="80" t="s">
        <v>622</v>
      </c>
      <c r="C532" s="78" t="s">
        <v>607</v>
      </c>
      <c r="D532" s="75"/>
      <c r="E532" s="79" t="s">
        <v>590</v>
      </c>
      <c r="F532" s="76"/>
      <c r="G532" s="27" t="s">
        <v>30</v>
      </c>
      <c r="H532" s="76">
        <v>180</v>
      </c>
      <c r="I532" s="76">
        <v>2</v>
      </c>
      <c r="J532" s="76">
        <v>5</v>
      </c>
      <c r="K532" s="76">
        <v>24</v>
      </c>
      <c r="L532" s="76">
        <f t="shared" si="26"/>
        <v>120</v>
      </c>
      <c r="M532" s="24">
        <f t="shared" si="25"/>
        <v>43.2</v>
      </c>
    </row>
    <row r="533" spans="1:13">
      <c r="A533">
        <v>531</v>
      </c>
      <c r="B533" s="80" t="s">
        <v>622</v>
      </c>
      <c r="C533" s="78" t="s">
        <v>607</v>
      </c>
      <c r="D533" s="75"/>
      <c r="E533" s="79" t="s">
        <v>477</v>
      </c>
      <c r="F533" s="76"/>
      <c r="G533" s="27" t="s">
        <v>30</v>
      </c>
      <c r="H533" s="76">
        <v>200</v>
      </c>
      <c r="I533" s="76">
        <v>8</v>
      </c>
      <c r="J533" s="76">
        <v>7</v>
      </c>
      <c r="K533" s="76">
        <v>24</v>
      </c>
      <c r="L533" s="76">
        <f t="shared" si="26"/>
        <v>168</v>
      </c>
      <c r="M533" s="24">
        <f t="shared" si="25"/>
        <v>268.8</v>
      </c>
    </row>
    <row r="534" spans="1:13">
      <c r="A534">
        <v>532</v>
      </c>
      <c r="B534" s="80" t="s">
        <v>622</v>
      </c>
      <c r="C534" s="78" t="s">
        <v>610</v>
      </c>
      <c r="D534" s="75"/>
      <c r="E534" s="79" t="s">
        <v>611</v>
      </c>
      <c r="F534" s="76"/>
      <c r="G534" s="27" t="s">
        <v>30</v>
      </c>
      <c r="H534" s="76">
        <v>75</v>
      </c>
      <c r="I534" s="76">
        <v>1</v>
      </c>
      <c r="J534" s="76">
        <v>7</v>
      </c>
      <c r="K534" s="76">
        <v>22</v>
      </c>
      <c r="L534" s="76">
        <f t="shared" si="26"/>
        <v>154</v>
      </c>
      <c r="M534" s="24">
        <f t="shared" si="25"/>
        <v>11.55</v>
      </c>
    </row>
    <row r="535" spans="1:13">
      <c r="A535">
        <v>533</v>
      </c>
      <c r="B535" s="80" t="s">
        <v>622</v>
      </c>
      <c r="C535" s="78" t="s">
        <v>610</v>
      </c>
      <c r="D535" s="75"/>
      <c r="E535" s="79" t="s">
        <v>590</v>
      </c>
      <c r="F535" s="76"/>
      <c r="G535" s="27" t="s">
        <v>30</v>
      </c>
      <c r="H535" s="76">
        <v>180</v>
      </c>
      <c r="I535" s="76">
        <v>2</v>
      </c>
      <c r="J535" s="76">
        <v>7</v>
      </c>
      <c r="K535" s="76">
        <v>22</v>
      </c>
      <c r="L535" s="76">
        <f t="shared" si="26"/>
        <v>154</v>
      </c>
      <c r="M535" s="24">
        <f t="shared" si="25"/>
        <v>55.44</v>
      </c>
    </row>
    <row r="536" spans="1:13">
      <c r="A536">
        <v>534</v>
      </c>
      <c r="B536" s="80" t="s">
        <v>622</v>
      </c>
      <c r="C536" s="78" t="s">
        <v>421</v>
      </c>
      <c r="D536" s="75"/>
      <c r="E536" s="79" t="s">
        <v>468</v>
      </c>
      <c r="F536" s="76"/>
      <c r="G536" s="27" t="s">
        <v>30</v>
      </c>
      <c r="H536" s="76">
        <v>75</v>
      </c>
      <c r="I536" s="76">
        <v>2</v>
      </c>
      <c r="J536" s="76">
        <v>8</v>
      </c>
      <c r="K536" s="76">
        <v>24</v>
      </c>
      <c r="L536" s="76">
        <f t="shared" si="26"/>
        <v>192</v>
      </c>
      <c r="M536" s="24">
        <f t="shared" si="25"/>
        <v>28.8</v>
      </c>
    </row>
    <row r="537" spans="1:13">
      <c r="A537">
        <v>535</v>
      </c>
      <c r="B537" s="80" t="s">
        <v>622</v>
      </c>
      <c r="C537" s="78" t="s">
        <v>419</v>
      </c>
      <c r="D537" s="75"/>
      <c r="E537" s="79" t="s">
        <v>468</v>
      </c>
      <c r="F537" s="76"/>
      <c r="G537" s="27" t="s">
        <v>30</v>
      </c>
      <c r="H537" s="76">
        <v>75</v>
      </c>
      <c r="I537" s="76">
        <v>2</v>
      </c>
      <c r="J537" s="76">
        <v>5</v>
      </c>
      <c r="K537" s="76">
        <v>24</v>
      </c>
      <c r="L537" s="76">
        <f t="shared" si="26"/>
        <v>120</v>
      </c>
      <c r="M537" s="24">
        <f t="shared" si="25"/>
        <v>18</v>
      </c>
    </row>
    <row r="538" spans="1:13">
      <c r="A538">
        <v>536</v>
      </c>
      <c r="B538" s="80" t="s">
        <v>622</v>
      </c>
      <c r="C538" s="78" t="s">
        <v>419</v>
      </c>
      <c r="D538" s="75"/>
      <c r="E538" s="79" t="s">
        <v>424</v>
      </c>
      <c r="F538" s="76"/>
      <c r="G538" s="4" t="s">
        <v>29</v>
      </c>
      <c r="H538" s="76">
        <v>30</v>
      </c>
      <c r="I538" s="76">
        <v>1</v>
      </c>
      <c r="J538" s="76">
        <v>2</v>
      </c>
      <c r="K538" s="76">
        <v>24</v>
      </c>
      <c r="L538" s="76">
        <f t="shared" si="26"/>
        <v>48</v>
      </c>
      <c r="M538" s="24">
        <f t="shared" si="25"/>
        <v>1.44</v>
      </c>
    </row>
    <row r="539" spans="1:13">
      <c r="A539">
        <v>537</v>
      </c>
      <c r="B539" s="80" t="s">
        <v>622</v>
      </c>
      <c r="C539" s="78" t="s">
        <v>419</v>
      </c>
      <c r="D539" s="75"/>
      <c r="E539" s="79" t="s">
        <v>612</v>
      </c>
      <c r="F539" s="76"/>
      <c r="G539" s="27" t="s">
        <v>30</v>
      </c>
      <c r="H539" s="76">
        <v>180</v>
      </c>
      <c r="I539" s="76">
        <v>1</v>
      </c>
      <c r="J539" s="76">
        <v>3</v>
      </c>
      <c r="K539" s="76">
        <v>24</v>
      </c>
      <c r="L539" s="76">
        <f t="shared" si="26"/>
        <v>72</v>
      </c>
      <c r="M539" s="24">
        <f t="shared" si="25"/>
        <v>12.96</v>
      </c>
    </row>
    <row r="540" spans="1:13">
      <c r="A540">
        <v>538</v>
      </c>
      <c r="B540" s="80" t="s">
        <v>622</v>
      </c>
      <c r="C540" s="78" t="s">
        <v>419</v>
      </c>
      <c r="D540" s="75"/>
      <c r="E540" s="79" t="s">
        <v>477</v>
      </c>
      <c r="F540" s="76"/>
      <c r="G540" s="27" t="s">
        <v>30</v>
      </c>
      <c r="H540" s="76">
        <v>200</v>
      </c>
      <c r="I540" s="76">
        <v>8</v>
      </c>
      <c r="J540" s="76">
        <v>7</v>
      </c>
      <c r="K540" s="76">
        <v>24</v>
      </c>
      <c r="L540" s="76">
        <f t="shared" si="26"/>
        <v>168</v>
      </c>
      <c r="M540" s="24">
        <f t="shared" si="25"/>
        <v>268.8</v>
      </c>
    </row>
    <row r="541" spans="1:13">
      <c r="A541">
        <v>539</v>
      </c>
      <c r="B541" s="81" t="s">
        <v>1054</v>
      </c>
      <c r="C541" s="78" t="s">
        <v>623</v>
      </c>
      <c r="D541" s="75"/>
      <c r="E541" s="79" t="s">
        <v>624</v>
      </c>
      <c r="F541" s="76" t="s">
        <v>625</v>
      </c>
      <c r="G541" s="7" t="s">
        <v>12</v>
      </c>
      <c r="H541" s="76">
        <v>3455</v>
      </c>
      <c r="I541" s="76">
        <v>1</v>
      </c>
      <c r="J541" s="76">
        <v>8</v>
      </c>
      <c r="K541" s="76">
        <v>22</v>
      </c>
      <c r="L541" s="76">
        <f t="shared" ref="L541:L571" si="27">J541*K541</f>
        <v>176</v>
      </c>
      <c r="M541" s="24">
        <f t="shared" si="25"/>
        <v>608.08000000000004</v>
      </c>
    </row>
    <row r="542" spans="1:13">
      <c r="A542">
        <v>540</v>
      </c>
      <c r="B542" s="81" t="s">
        <v>1054</v>
      </c>
      <c r="C542" s="78" t="s">
        <v>623</v>
      </c>
      <c r="D542" s="75"/>
      <c r="E542" s="79" t="s">
        <v>626</v>
      </c>
      <c r="F542" s="76"/>
      <c r="G542" s="27" t="s">
        <v>30</v>
      </c>
      <c r="H542" s="76">
        <v>1200</v>
      </c>
      <c r="I542" s="76">
        <v>1</v>
      </c>
      <c r="J542" s="76">
        <v>7</v>
      </c>
      <c r="K542" s="76">
        <v>22</v>
      </c>
      <c r="L542" s="76">
        <f t="shared" si="27"/>
        <v>154</v>
      </c>
      <c r="M542" s="24">
        <f t="shared" si="25"/>
        <v>184.8</v>
      </c>
    </row>
    <row r="543" spans="1:13">
      <c r="A543">
        <v>541</v>
      </c>
      <c r="B543" s="81" t="s">
        <v>1054</v>
      </c>
      <c r="C543" s="78" t="s">
        <v>623</v>
      </c>
      <c r="D543" s="75"/>
      <c r="E543" s="79" t="s">
        <v>626</v>
      </c>
      <c r="F543" s="76"/>
      <c r="G543" s="27" t="s">
        <v>30</v>
      </c>
      <c r="H543" s="76">
        <v>1200</v>
      </c>
      <c r="I543" s="76">
        <v>1</v>
      </c>
      <c r="J543" s="76">
        <v>7</v>
      </c>
      <c r="K543" s="76">
        <v>22</v>
      </c>
      <c r="L543" s="76">
        <f t="shared" si="27"/>
        <v>154</v>
      </c>
      <c r="M543" s="24">
        <f t="shared" si="25"/>
        <v>184.8</v>
      </c>
    </row>
    <row r="544" spans="1:13">
      <c r="A544">
        <v>542</v>
      </c>
      <c r="B544" s="81" t="s">
        <v>1054</v>
      </c>
      <c r="C544" s="78" t="s">
        <v>623</v>
      </c>
      <c r="D544" s="75"/>
      <c r="E544" s="79" t="s">
        <v>626</v>
      </c>
      <c r="F544" s="76"/>
      <c r="G544" s="27" t="s">
        <v>30</v>
      </c>
      <c r="H544" s="76">
        <v>1200</v>
      </c>
      <c r="I544" s="76">
        <v>1</v>
      </c>
      <c r="J544" s="76">
        <v>7</v>
      </c>
      <c r="K544" s="76">
        <v>22</v>
      </c>
      <c r="L544" s="76">
        <f t="shared" si="27"/>
        <v>154</v>
      </c>
      <c r="M544" s="24">
        <f t="shared" si="25"/>
        <v>184.8</v>
      </c>
    </row>
    <row r="545" spans="1:13">
      <c r="A545">
        <v>543</v>
      </c>
      <c r="B545" s="81" t="s">
        <v>1054</v>
      </c>
      <c r="C545" s="78" t="s">
        <v>623</v>
      </c>
      <c r="D545" s="75"/>
      <c r="E545" s="79" t="s">
        <v>626</v>
      </c>
      <c r="F545" s="76"/>
      <c r="G545" s="27" t="s">
        <v>30</v>
      </c>
      <c r="H545" s="76">
        <v>1200</v>
      </c>
      <c r="I545" s="76">
        <v>1</v>
      </c>
      <c r="J545" s="76">
        <v>7</v>
      </c>
      <c r="K545" s="76">
        <v>22</v>
      </c>
      <c r="L545" s="76">
        <f t="shared" si="27"/>
        <v>154</v>
      </c>
      <c r="M545" s="24">
        <f t="shared" si="25"/>
        <v>184.8</v>
      </c>
    </row>
    <row r="546" spans="1:13">
      <c r="A546">
        <v>544</v>
      </c>
      <c r="B546" s="81" t="s">
        <v>1054</v>
      </c>
      <c r="C546" s="78" t="s">
        <v>623</v>
      </c>
      <c r="D546" s="75"/>
      <c r="E546" s="79" t="s">
        <v>627</v>
      </c>
      <c r="F546" s="76"/>
      <c r="G546" s="27" t="s">
        <v>30</v>
      </c>
      <c r="H546" s="76">
        <v>750</v>
      </c>
      <c r="I546" s="76">
        <v>1</v>
      </c>
      <c r="J546" s="76">
        <v>7</v>
      </c>
      <c r="K546" s="76">
        <v>22</v>
      </c>
      <c r="L546" s="76">
        <f t="shared" si="27"/>
        <v>154</v>
      </c>
      <c r="M546" s="24">
        <f t="shared" si="25"/>
        <v>115.5</v>
      </c>
    </row>
    <row r="547" spans="1:13">
      <c r="A547">
        <v>545</v>
      </c>
      <c r="B547" s="81" t="s">
        <v>1054</v>
      </c>
      <c r="C547" s="78" t="s">
        <v>623</v>
      </c>
      <c r="D547" s="75"/>
      <c r="E547" s="79" t="s">
        <v>477</v>
      </c>
      <c r="F547" s="76"/>
      <c r="G547" s="27" t="s">
        <v>30</v>
      </c>
      <c r="H547" s="76">
        <v>200</v>
      </c>
      <c r="I547" s="76">
        <v>8</v>
      </c>
      <c r="J547" s="76">
        <v>7</v>
      </c>
      <c r="K547" s="76">
        <v>22</v>
      </c>
      <c r="L547" s="76">
        <f t="shared" si="27"/>
        <v>154</v>
      </c>
      <c r="M547" s="24">
        <f t="shared" si="25"/>
        <v>246.4</v>
      </c>
    </row>
    <row r="548" spans="1:13">
      <c r="A548">
        <v>546</v>
      </c>
      <c r="B548" s="81" t="s">
        <v>1054</v>
      </c>
      <c r="C548" s="78" t="s">
        <v>623</v>
      </c>
      <c r="D548" s="75"/>
      <c r="E548" s="79" t="s">
        <v>626</v>
      </c>
      <c r="F548" s="76"/>
      <c r="G548" s="27" t="s">
        <v>30</v>
      </c>
      <c r="H548" s="76">
        <v>1200</v>
      </c>
      <c r="I548" s="76">
        <v>1</v>
      </c>
      <c r="J548" s="76">
        <v>7</v>
      </c>
      <c r="K548" s="76">
        <v>22</v>
      </c>
      <c r="L548" s="76">
        <f t="shared" si="27"/>
        <v>154</v>
      </c>
      <c r="M548" s="24">
        <f t="shared" si="25"/>
        <v>184.8</v>
      </c>
    </row>
    <row r="549" spans="1:13">
      <c r="A549">
        <v>547</v>
      </c>
      <c r="B549" s="81" t="s">
        <v>1054</v>
      </c>
      <c r="C549" s="78" t="s">
        <v>623</v>
      </c>
      <c r="D549" s="75"/>
      <c r="E549" s="79" t="s">
        <v>628</v>
      </c>
      <c r="F549" s="76"/>
      <c r="G549" s="4" t="s">
        <v>29</v>
      </c>
      <c r="H549" s="76">
        <v>25</v>
      </c>
      <c r="I549" s="76">
        <v>1</v>
      </c>
      <c r="J549" s="76">
        <v>20</v>
      </c>
      <c r="K549" s="76">
        <v>22</v>
      </c>
      <c r="L549" s="76">
        <f t="shared" si="27"/>
        <v>440</v>
      </c>
      <c r="M549" s="24">
        <f t="shared" si="25"/>
        <v>11</v>
      </c>
    </row>
    <row r="550" spans="1:13">
      <c r="A550">
        <v>548</v>
      </c>
      <c r="B550" s="81" t="s">
        <v>1054</v>
      </c>
      <c r="C550" s="78" t="s">
        <v>623</v>
      </c>
      <c r="D550" s="75"/>
      <c r="E550" s="79" t="s">
        <v>629</v>
      </c>
      <c r="F550" s="76"/>
      <c r="G550" s="27" t="s">
        <v>30</v>
      </c>
      <c r="H550" s="76">
        <v>18</v>
      </c>
      <c r="I550" s="76">
        <v>3</v>
      </c>
      <c r="J550" s="76">
        <v>8</v>
      </c>
      <c r="K550" s="76">
        <v>22</v>
      </c>
      <c r="L550" s="76">
        <f t="shared" si="27"/>
        <v>176</v>
      </c>
      <c r="M550" s="24">
        <f t="shared" si="25"/>
        <v>9.5039999999999996</v>
      </c>
    </row>
    <row r="551" spans="1:13">
      <c r="A551">
        <v>549</v>
      </c>
      <c r="B551" s="81" t="s">
        <v>1054</v>
      </c>
      <c r="C551" s="78" t="s">
        <v>623</v>
      </c>
      <c r="D551" s="75"/>
      <c r="E551" s="79" t="s">
        <v>630</v>
      </c>
      <c r="F551" s="76" t="s">
        <v>631</v>
      </c>
      <c r="G551" s="4" t="s">
        <v>29</v>
      </c>
      <c r="H551" s="76">
        <v>200</v>
      </c>
      <c r="I551" s="76">
        <v>1</v>
      </c>
      <c r="J551" s="76">
        <v>4</v>
      </c>
      <c r="K551" s="76">
        <v>22</v>
      </c>
      <c r="L551" s="76">
        <f t="shared" si="27"/>
        <v>88</v>
      </c>
      <c r="M551" s="24">
        <f t="shared" si="25"/>
        <v>17.600000000000001</v>
      </c>
    </row>
    <row r="552" spans="1:13">
      <c r="A552">
        <v>550</v>
      </c>
      <c r="B552" s="81" t="s">
        <v>1054</v>
      </c>
      <c r="C552" s="78" t="s">
        <v>623</v>
      </c>
      <c r="D552" s="75"/>
      <c r="E552" s="79" t="s">
        <v>630</v>
      </c>
      <c r="F552" s="76" t="s">
        <v>631</v>
      </c>
      <c r="G552" s="4" t="s">
        <v>29</v>
      </c>
      <c r="H552" s="76">
        <v>200</v>
      </c>
      <c r="I552" s="76">
        <v>1</v>
      </c>
      <c r="J552" s="76">
        <v>4</v>
      </c>
      <c r="K552" s="76">
        <v>22</v>
      </c>
      <c r="L552" s="76">
        <f t="shared" si="27"/>
        <v>88</v>
      </c>
      <c r="M552" s="24">
        <f t="shared" si="25"/>
        <v>17.600000000000001</v>
      </c>
    </row>
    <row r="553" spans="1:13">
      <c r="A553">
        <v>551</v>
      </c>
      <c r="B553" s="81" t="s">
        <v>1054</v>
      </c>
      <c r="C553" s="78" t="s">
        <v>623</v>
      </c>
      <c r="D553" s="75"/>
      <c r="E553" s="79" t="s">
        <v>632</v>
      </c>
      <c r="F553" s="76"/>
      <c r="G553" s="4" t="s">
        <v>29</v>
      </c>
      <c r="H553" s="76">
        <v>120</v>
      </c>
      <c r="I553" s="76">
        <v>1</v>
      </c>
      <c r="J553" s="76">
        <v>5</v>
      </c>
      <c r="K553" s="76">
        <v>22</v>
      </c>
      <c r="L553" s="76">
        <f t="shared" si="27"/>
        <v>110</v>
      </c>
      <c r="M553" s="24">
        <f t="shared" si="25"/>
        <v>13.2</v>
      </c>
    </row>
    <row r="554" spans="1:13">
      <c r="A554">
        <v>552</v>
      </c>
      <c r="B554" s="81" t="s">
        <v>1054</v>
      </c>
      <c r="C554" s="78" t="s">
        <v>623</v>
      </c>
      <c r="D554" s="75"/>
      <c r="E554" s="79" t="s">
        <v>632</v>
      </c>
      <c r="F554" s="76"/>
      <c r="G554" s="4" t="s">
        <v>29</v>
      </c>
      <c r="H554" s="76">
        <v>120</v>
      </c>
      <c r="I554" s="76">
        <v>1</v>
      </c>
      <c r="J554" s="76">
        <v>5</v>
      </c>
      <c r="K554" s="76">
        <v>22</v>
      </c>
      <c r="L554" s="76">
        <f t="shared" si="27"/>
        <v>110</v>
      </c>
      <c r="M554" s="24">
        <f t="shared" si="25"/>
        <v>13.2</v>
      </c>
    </row>
    <row r="555" spans="1:13">
      <c r="A555">
        <v>553</v>
      </c>
      <c r="B555" s="81" t="s">
        <v>1054</v>
      </c>
      <c r="C555" s="78" t="s">
        <v>623</v>
      </c>
      <c r="D555" s="75"/>
      <c r="E555" s="79" t="s">
        <v>632</v>
      </c>
      <c r="F555" s="76"/>
      <c r="G555" s="4" t="s">
        <v>29</v>
      </c>
      <c r="H555" s="76">
        <v>120</v>
      </c>
      <c r="I555" s="76">
        <v>1</v>
      </c>
      <c r="J555" s="76">
        <v>5</v>
      </c>
      <c r="K555" s="76">
        <v>22</v>
      </c>
      <c r="L555" s="76">
        <f t="shared" si="27"/>
        <v>110</v>
      </c>
      <c r="M555" s="24">
        <f t="shared" si="25"/>
        <v>13.2</v>
      </c>
    </row>
    <row r="556" spans="1:13">
      <c r="A556">
        <v>554</v>
      </c>
      <c r="B556" s="81" t="s">
        <v>1054</v>
      </c>
      <c r="C556" s="78" t="s">
        <v>623</v>
      </c>
      <c r="D556" s="75"/>
      <c r="E556" s="79" t="s">
        <v>632</v>
      </c>
      <c r="F556" s="76"/>
      <c r="G556" s="4" t="s">
        <v>29</v>
      </c>
      <c r="H556" s="76">
        <v>120</v>
      </c>
      <c r="I556" s="76">
        <v>1</v>
      </c>
      <c r="J556" s="76">
        <v>5</v>
      </c>
      <c r="K556" s="76">
        <v>22</v>
      </c>
      <c r="L556" s="76">
        <f t="shared" si="27"/>
        <v>110</v>
      </c>
      <c r="M556" s="24">
        <f t="shared" si="25"/>
        <v>13.2</v>
      </c>
    </row>
    <row r="557" spans="1:13">
      <c r="A557">
        <v>555</v>
      </c>
      <c r="B557" s="81" t="s">
        <v>1054</v>
      </c>
      <c r="C557" s="78" t="s">
        <v>623</v>
      </c>
      <c r="D557" s="75"/>
      <c r="E557" s="79" t="s">
        <v>632</v>
      </c>
      <c r="F557" s="76"/>
      <c r="G557" s="4" t="s">
        <v>29</v>
      </c>
      <c r="H557" s="76">
        <v>120</v>
      </c>
      <c r="I557" s="76">
        <v>1</v>
      </c>
      <c r="J557" s="76">
        <v>5</v>
      </c>
      <c r="K557" s="76">
        <v>22</v>
      </c>
      <c r="L557" s="76">
        <f t="shared" si="27"/>
        <v>110</v>
      </c>
      <c r="M557" s="24">
        <f t="shared" si="25"/>
        <v>13.2</v>
      </c>
    </row>
    <row r="558" spans="1:13">
      <c r="A558">
        <v>556</v>
      </c>
      <c r="B558" s="81" t="s">
        <v>1054</v>
      </c>
      <c r="C558" s="78" t="s">
        <v>623</v>
      </c>
      <c r="D558" s="75"/>
      <c r="E558" s="79" t="s">
        <v>633</v>
      </c>
      <c r="F558" s="76" t="s">
        <v>634</v>
      </c>
      <c r="G558" s="4" t="s">
        <v>29</v>
      </c>
      <c r="H558" s="76">
        <v>70</v>
      </c>
      <c r="I558" s="76">
        <v>1</v>
      </c>
      <c r="J558" s="76">
        <v>3</v>
      </c>
      <c r="K558" s="76">
        <v>22</v>
      </c>
      <c r="L558" s="76">
        <f t="shared" si="27"/>
        <v>66</v>
      </c>
      <c r="M558" s="24">
        <f t="shared" si="25"/>
        <v>4.62</v>
      </c>
    </row>
    <row r="559" spans="1:13">
      <c r="A559">
        <v>557</v>
      </c>
      <c r="B559" s="81" t="s">
        <v>1054</v>
      </c>
      <c r="C559" s="78" t="s">
        <v>623</v>
      </c>
      <c r="D559" s="75"/>
      <c r="E559" s="79" t="s">
        <v>635</v>
      </c>
      <c r="F559" s="76" t="s">
        <v>636</v>
      </c>
      <c r="G559" s="4" t="s">
        <v>29</v>
      </c>
      <c r="H559" s="76">
        <v>70</v>
      </c>
      <c r="I559" s="76">
        <v>1</v>
      </c>
      <c r="J559" s="76">
        <v>3</v>
      </c>
      <c r="K559" s="76">
        <v>22</v>
      </c>
      <c r="L559" s="76">
        <f t="shared" si="27"/>
        <v>66</v>
      </c>
      <c r="M559" s="24">
        <f t="shared" si="25"/>
        <v>4.62</v>
      </c>
    </row>
    <row r="560" spans="1:13">
      <c r="A560">
        <v>558</v>
      </c>
      <c r="B560" s="81" t="s">
        <v>1054</v>
      </c>
      <c r="C560" s="78" t="s">
        <v>637</v>
      </c>
      <c r="D560" s="75"/>
      <c r="E560" s="79" t="s">
        <v>574</v>
      </c>
      <c r="F560" s="76"/>
      <c r="G560" s="27" t="s">
        <v>30</v>
      </c>
      <c r="H560" s="76">
        <v>120</v>
      </c>
      <c r="I560" s="76">
        <v>8</v>
      </c>
      <c r="J560" s="76">
        <v>5</v>
      </c>
      <c r="K560" s="76">
        <v>22</v>
      </c>
      <c r="L560" s="76">
        <f t="shared" si="27"/>
        <v>110</v>
      </c>
      <c r="M560" s="24">
        <f t="shared" si="25"/>
        <v>105.6</v>
      </c>
    </row>
    <row r="561" spans="1:13">
      <c r="A561">
        <v>559</v>
      </c>
      <c r="B561" s="81" t="s">
        <v>1054</v>
      </c>
      <c r="C561" s="78" t="s">
        <v>637</v>
      </c>
      <c r="D561" s="75"/>
      <c r="E561" s="79" t="s">
        <v>477</v>
      </c>
      <c r="F561" s="76"/>
      <c r="G561" s="27" t="s">
        <v>30</v>
      </c>
      <c r="H561" s="76">
        <v>200</v>
      </c>
      <c r="I561" s="76">
        <v>8</v>
      </c>
      <c r="J561" s="76">
        <v>6</v>
      </c>
      <c r="K561" s="76">
        <v>22</v>
      </c>
      <c r="L561" s="76">
        <f t="shared" si="27"/>
        <v>132</v>
      </c>
      <c r="M561" s="24">
        <f t="shared" si="25"/>
        <v>211.2</v>
      </c>
    </row>
    <row r="562" spans="1:13">
      <c r="A562">
        <v>560</v>
      </c>
      <c r="B562" s="81" t="s">
        <v>1054</v>
      </c>
      <c r="C562" s="78" t="s">
        <v>637</v>
      </c>
      <c r="D562" s="75"/>
      <c r="E562" s="79" t="s">
        <v>638</v>
      </c>
      <c r="F562" s="76"/>
      <c r="G562" s="4" t="s">
        <v>29</v>
      </c>
      <c r="H562" s="76">
        <v>5500</v>
      </c>
      <c r="I562" s="76">
        <v>2</v>
      </c>
      <c r="J562" s="76">
        <v>4</v>
      </c>
      <c r="K562" s="76">
        <v>22</v>
      </c>
      <c r="L562" s="76">
        <f t="shared" si="27"/>
        <v>88</v>
      </c>
      <c r="M562" s="24">
        <f t="shared" si="25"/>
        <v>968</v>
      </c>
    </row>
    <row r="563" spans="1:13">
      <c r="A563">
        <v>561</v>
      </c>
      <c r="B563" s="81" t="s">
        <v>1054</v>
      </c>
      <c r="C563" s="78" t="s">
        <v>637</v>
      </c>
      <c r="D563" s="75"/>
      <c r="E563" s="79" t="s">
        <v>639</v>
      </c>
      <c r="F563" s="76"/>
      <c r="G563" s="4" t="s">
        <v>29</v>
      </c>
      <c r="H563" s="76">
        <v>110</v>
      </c>
      <c r="I563" s="76">
        <v>1</v>
      </c>
      <c r="J563" s="76">
        <v>4</v>
      </c>
      <c r="K563" s="76">
        <v>22</v>
      </c>
      <c r="L563" s="76">
        <f t="shared" si="27"/>
        <v>88</v>
      </c>
      <c r="M563" s="24">
        <f t="shared" si="25"/>
        <v>9.68</v>
      </c>
    </row>
    <row r="564" spans="1:13">
      <c r="A564">
        <v>562</v>
      </c>
      <c r="B564" s="81" t="s">
        <v>1054</v>
      </c>
      <c r="C564" s="78" t="s">
        <v>640</v>
      </c>
      <c r="D564" s="75"/>
      <c r="E564" s="79" t="s">
        <v>583</v>
      </c>
      <c r="F564" s="76"/>
      <c r="G564" s="4" t="s">
        <v>29</v>
      </c>
      <c r="H564" s="76">
        <v>120</v>
      </c>
      <c r="I564" s="76">
        <v>1</v>
      </c>
      <c r="J564" s="76">
        <v>5</v>
      </c>
      <c r="K564" s="76">
        <v>24</v>
      </c>
      <c r="L564" s="76">
        <f t="shared" si="27"/>
        <v>120</v>
      </c>
      <c r="M564" s="24">
        <f t="shared" si="25"/>
        <v>14.4</v>
      </c>
    </row>
    <row r="565" spans="1:13">
      <c r="A565">
        <v>563</v>
      </c>
      <c r="B565" s="81" t="s">
        <v>1054</v>
      </c>
      <c r="C565" s="78" t="s">
        <v>640</v>
      </c>
      <c r="D565" s="75"/>
      <c r="E565" s="79" t="s">
        <v>268</v>
      </c>
      <c r="F565" s="76"/>
      <c r="G565" s="4" t="s">
        <v>29</v>
      </c>
      <c r="H565" s="76">
        <v>95</v>
      </c>
      <c r="I565" s="76">
        <v>1</v>
      </c>
      <c r="J565" s="76">
        <v>5</v>
      </c>
      <c r="K565" s="76">
        <v>24</v>
      </c>
      <c r="L565" s="76">
        <f t="shared" si="27"/>
        <v>120</v>
      </c>
      <c r="M565" s="24">
        <f t="shared" si="25"/>
        <v>11.4</v>
      </c>
    </row>
    <row r="566" spans="1:13">
      <c r="A566">
        <v>564</v>
      </c>
      <c r="B566" s="81" t="s">
        <v>1054</v>
      </c>
      <c r="C566" s="78" t="s">
        <v>640</v>
      </c>
      <c r="D566" s="75"/>
      <c r="E566" s="79" t="s">
        <v>641</v>
      </c>
      <c r="F566" s="76"/>
      <c r="G566" s="4" t="s">
        <v>29</v>
      </c>
      <c r="H566" s="76">
        <v>191</v>
      </c>
      <c r="I566" s="76">
        <v>5</v>
      </c>
      <c r="J566" s="76">
        <v>5</v>
      </c>
      <c r="K566" s="76">
        <v>24</v>
      </c>
      <c r="L566" s="76">
        <f t="shared" si="27"/>
        <v>120</v>
      </c>
      <c r="M566" s="24">
        <f t="shared" si="25"/>
        <v>114.6</v>
      </c>
    </row>
    <row r="567" spans="1:13">
      <c r="A567">
        <v>565</v>
      </c>
      <c r="B567" s="81" t="s">
        <v>1054</v>
      </c>
      <c r="C567" s="78" t="s">
        <v>640</v>
      </c>
      <c r="D567" s="75"/>
      <c r="E567" s="79" t="s">
        <v>477</v>
      </c>
      <c r="F567" s="76"/>
      <c r="G567" s="4" t="s">
        <v>29</v>
      </c>
      <c r="H567" s="76">
        <v>200</v>
      </c>
      <c r="I567" s="76">
        <v>8</v>
      </c>
      <c r="J567" s="76">
        <v>4</v>
      </c>
      <c r="K567" s="76">
        <v>24</v>
      </c>
      <c r="L567" s="76">
        <f t="shared" si="27"/>
        <v>96</v>
      </c>
      <c r="M567" s="24">
        <f t="shared" si="25"/>
        <v>153.6</v>
      </c>
    </row>
    <row r="568" spans="1:13">
      <c r="A568">
        <v>566</v>
      </c>
      <c r="B568" s="81" t="s">
        <v>1054</v>
      </c>
      <c r="C568" s="78" t="s">
        <v>640</v>
      </c>
      <c r="D568" s="75"/>
      <c r="E568" s="79" t="s">
        <v>466</v>
      </c>
      <c r="F568" s="76"/>
      <c r="G568" s="27" t="s">
        <v>30</v>
      </c>
      <c r="H568" s="76">
        <v>180</v>
      </c>
      <c r="I568" s="76">
        <v>4</v>
      </c>
      <c r="J568" s="76">
        <v>5</v>
      </c>
      <c r="K568" s="76">
        <v>24</v>
      </c>
      <c r="L568" s="76">
        <f t="shared" si="27"/>
        <v>120</v>
      </c>
      <c r="M568" s="24">
        <f t="shared" si="25"/>
        <v>86.4</v>
      </c>
    </row>
    <row r="569" spans="1:13">
      <c r="A569">
        <v>567</v>
      </c>
      <c r="B569" s="81" t="s">
        <v>1054</v>
      </c>
      <c r="C569" s="78" t="s">
        <v>640</v>
      </c>
      <c r="D569" s="75"/>
      <c r="E569" s="79" t="s">
        <v>642</v>
      </c>
      <c r="F569" s="76" t="s">
        <v>400</v>
      </c>
      <c r="G569" s="7" t="s">
        <v>12</v>
      </c>
      <c r="H569" s="76">
        <v>1000</v>
      </c>
      <c r="I569" s="76">
        <v>1</v>
      </c>
      <c r="J569" s="76">
        <v>8</v>
      </c>
      <c r="K569" s="76">
        <v>24</v>
      </c>
      <c r="L569" s="76">
        <f t="shared" si="27"/>
        <v>192</v>
      </c>
      <c r="M569" s="24">
        <f t="shared" si="25"/>
        <v>192</v>
      </c>
    </row>
    <row r="570" spans="1:13">
      <c r="A570">
        <v>568</v>
      </c>
      <c r="B570" s="81" t="s">
        <v>1054</v>
      </c>
      <c r="C570" s="78" t="s">
        <v>640</v>
      </c>
      <c r="D570" s="75"/>
      <c r="E570" s="79" t="s">
        <v>644</v>
      </c>
      <c r="F570" s="76"/>
      <c r="G570" s="4" t="s">
        <v>29</v>
      </c>
      <c r="H570" s="76">
        <v>300</v>
      </c>
      <c r="I570" s="76">
        <v>1</v>
      </c>
      <c r="J570" s="76">
        <v>5</v>
      </c>
      <c r="K570" s="76">
        <v>24</v>
      </c>
      <c r="L570" s="76">
        <f>J570*K570</f>
        <v>120</v>
      </c>
      <c r="M570" s="24">
        <f t="shared" si="25"/>
        <v>36</v>
      </c>
    </row>
    <row r="571" spans="1:13">
      <c r="A571">
        <v>569</v>
      </c>
      <c r="B571" s="81" t="s">
        <v>1054</v>
      </c>
      <c r="C571" s="78" t="s">
        <v>643</v>
      </c>
      <c r="D571" s="75"/>
      <c r="E571" s="79" t="s">
        <v>477</v>
      </c>
      <c r="F571" s="76"/>
      <c r="G571" s="27" t="s">
        <v>30</v>
      </c>
      <c r="H571" s="76">
        <v>200</v>
      </c>
      <c r="I571" s="76">
        <v>6</v>
      </c>
      <c r="J571" s="76">
        <v>5</v>
      </c>
      <c r="K571" s="76">
        <v>24</v>
      </c>
      <c r="L571" s="76">
        <f t="shared" si="27"/>
        <v>120</v>
      </c>
      <c r="M571" s="24">
        <f t="shared" si="25"/>
        <v>144</v>
      </c>
    </row>
    <row r="572" spans="1:13">
      <c r="A572">
        <v>570</v>
      </c>
      <c r="B572" s="100" t="s">
        <v>675</v>
      </c>
      <c r="C572" s="77" t="s">
        <v>645</v>
      </c>
      <c r="D572" s="75"/>
      <c r="E572" s="79" t="s">
        <v>134</v>
      </c>
      <c r="F572" s="76" t="s">
        <v>133</v>
      </c>
      <c r="G572" s="4" t="s">
        <v>29</v>
      </c>
      <c r="H572" s="76">
        <v>45</v>
      </c>
      <c r="I572" s="76">
        <v>30</v>
      </c>
      <c r="J572" s="76">
        <v>8</v>
      </c>
      <c r="K572" s="76">
        <v>24</v>
      </c>
      <c r="L572" s="76">
        <f t="shared" ref="L572:L604" si="28">J572*K572</f>
        <v>192</v>
      </c>
      <c r="M572" s="24">
        <f t="shared" si="25"/>
        <v>259.2</v>
      </c>
    </row>
    <row r="573" spans="1:13">
      <c r="A573">
        <v>571</v>
      </c>
      <c r="B573" s="100" t="s">
        <v>675</v>
      </c>
      <c r="C573" s="78" t="s">
        <v>645</v>
      </c>
      <c r="D573" s="75"/>
      <c r="E573" s="79" t="s">
        <v>657</v>
      </c>
      <c r="F573" s="76"/>
      <c r="G573" s="27" t="s">
        <v>30</v>
      </c>
      <c r="H573" s="76">
        <v>30</v>
      </c>
      <c r="I573" s="76">
        <v>17</v>
      </c>
      <c r="J573" s="76">
        <v>8</v>
      </c>
      <c r="K573" s="76">
        <v>24</v>
      </c>
      <c r="L573" s="76">
        <f>J573*K573</f>
        <v>192</v>
      </c>
      <c r="M573" s="24">
        <f t="shared" si="25"/>
        <v>97.92</v>
      </c>
    </row>
    <row r="574" spans="1:13">
      <c r="A574">
        <v>572</v>
      </c>
      <c r="B574" s="100" t="s">
        <v>675</v>
      </c>
      <c r="C574" s="78" t="s">
        <v>645</v>
      </c>
      <c r="D574" s="75"/>
      <c r="E574" s="79" t="s">
        <v>658</v>
      </c>
      <c r="F574" s="76"/>
      <c r="G574" s="4" t="s">
        <v>29</v>
      </c>
      <c r="H574" s="76">
        <v>275</v>
      </c>
      <c r="I574" s="76">
        <v>1</v>
      </c>
      <c r="J574" s="76">
        <v>8</v>
      </c>
      <c r="K574" s="76">
        <v>24</v>
      </c>
      <c r="L574" s="76">
        <f>J574*K574</f>
        <v>192</v>
      </c>
      <c r="M574" s="24">
        <f t="shared" si="25"/>
        <v>52.8</v>
      </c>
    </row>
    <row r="575" spans="1:13">
      <c r="A575">
        <v>573</v>
      </c>
      <c r="B575" s="100" t="s">
        <v>675</v>
      </c>
      <c r="C575" s="78" t="s">
        <v>645</v>
      </c>
      <c r="D575" s="75"/>
      <c r="E575" s="79" t="s">
        <v>659</v>
      </c>
      <c r="F575" s="76" t="s">
        <v>674</v>
      </c>
      <c r="G575" s="4" t="s">
        <v>29</v>
      </c>
      <c r="H575" s="76">
        <v>370</v>
      </c>
      <c r="I575" s="76">
        <v>1</v>
      </c>
      <c r="J575" s="76">
        <v>12</v>
      </c>
      <c r="K575" s="76">
        <v>24</v>
      </c>
      <c r="L575" s="76">
        <f>J575*K575</f>
        <v>288</v>
      </c>
      <c r="M575" s="24">
        <f t="shared" si="25"/>
        <v>106.56</v>
      </c>
    </row>
    <row r="576" spans="1:13">
      <c r="A576">
        <v>574</v>
      </c>
      <c r="B576" s="100" t="s">
        <v>675</v>
      </c>
      <c r="C576" s="78" t="s">
        <v>645</v>
      </c>
      <c r="D576" s="75"/>
      <c r="E576" s="79" t="s">
        <v>669</v>
      </c>
      <c r="F576" s="76"/>
      <c r="G576" s="4" t="s">
        <v>29</v>
      </c>
      <c r="H576" s="76">
        <v>10</v>
      </c>
      <c r="I576" s="76">
        <v>10</v>
      </c>
      <c r="J576" s="76">
        <v>12</v>
      </c>
      <c r="K576" s="76">
        <v>24</v>
      </c>
      <c r="L576" s="76">
        <f>J576*K576</f>
        <v>288</v>
      </c>
      <c r="M576" s="24">
        <f t="shared" ref="M576:M639" si="29">(L576*H576*I576)/1000</f>
        <v>28.8</v>
      </c>
    </row>
    <row r="577" spans="1:13">
      <c r="A577">
        <v>575</v>
      </c>
      <c r="B577" s="100" t="s">
        <v>675</v>
      </c>
      <c r="C577" s="78" t="s">
        <v>645</v>
      </c>
      <c r="D577" s="75"/>
      <c r="E577" s="79" t="s">
        <v>620</v>
      </c>
      <c r="F577" s="76"/>
      <c r="G577" s="7" t="s">
        <v>12</v>
      </c>
      <c r="H577" s="76">
        <v>2000</v>
      </c>
      <c r="I577" s="76">
        <v>1</v>
      </c>
      <c r="J577" s="76">
        <v>8</v>
      </c>
      <c r="K577" s="76">
        <v>24</v>
      </c>
      <c r="L577" s="76">
        <f>J577*K577</f>
        <v>192</v>
      </c>
      <c r="M577" s="24">
        <f t="shared" si="29"/>
        <v>384</v>
      </c>
    </row>
    <row r="578" spans="1:13">
      <c r="A578">
        <v>576</v>
      </c>
      <c r="B578" s="100" t="s">
        <v>675</v>
      </c>
      <c r="C578" s="78" t="s">
        <v>646</v>
      </c>
      <c r="D578" s="75"/>
      <c r="E578" s="79" t="s">
        <v>660</v>
      </c>
      <c r="F578" s="76"/>
      <c r="G578" s="4" t="s">
        <v>29</v>
      </c>
      <c r="H578" s="76">
        <v>300</v>
      </c>
      <c r="I578" s="76">
        <v>1</v>
      </c>
      <c r="J578" s="76">
        <v>4</v>
      </c>
      <c r="K578" s="76">
        <v>24</v>
      </c>
      <c r="L578" s="76">
        <f t="shared" si="28"/>
        <v>96</v>
      </c>
      <c r="M578" s="24">
        <f t="shared" si="29"/>
        <v>28.8</v>
      </c>
    </row>
    <row r="579" spans="1:13">
      <c r="A579">
        <v>577</v>
      </c>
      <c r="B579" s="100" t="s">
        <v>675</v>
      </c>
      <c r="C579" s="78" t="s">
        <v>646</v>
      </c>
      <c r="D579" s="75"/>
      <c r="E579" s="79" t="s">
        <v>661</v>
      </c>
      <c r="F579" s="76"/>
      <c r="G579" s="4" t="s">
        <v>29</v>
      </c>
      <c r="H579" s="76">
        <v>95</v>
      </c>
      <c r="I579" s="76">
        <v>1</v>
      </c>
      <c r="J579" s="76">
        <v>8</v>
      </c>
      <c r="K579" s="76">
        <v>24</v>
      </c>
      <c r="L579" s="76">
        <f t="shared" ref="L579:L587" si="30">J579*K579</f>
        <v>192</v>
      </c>
      <c r="M579" s="24">
        <f t="shared" si="29"/>
        <v>18.239999999999998</v>
      </c>
    </row>
    <row r="580" spans="1:13">
      <c r="A580">
        <v>578</v>
      </c>
      <c r="B580" s="100" t="s">
        <v>675</v>
      </c>
      <c r="C580" s="78" t="s">
        <v>646</v>
      </c>
      <c r="D580" s="75"/>
      <c r="E580" s="79" t="s">
        <v>662</v>
      </c>
      <c r="F580" s="76" t="s">
        <v>663</v>
      </c>
      <c r="G580" s="4" t="s">
        <v>29</v>
      </c>
      <c r="H580" s="76">
        <v>280</v>
      </c>
      <c r="I580" s="76">
        <v>1</v>
      </c>
      <c r="J580" s="76">
        <v>2</v>
      </c>
      <c r="K580" s="76">
        <v>24</v>
      </c>
      <c r="L580" s="76">
        <f t="shared" si="30"/>
        <v>48</v>
      </c>
      <c r="M580" s="24">
        <f t="shared" si="29"/>
        <v>13.44</v>
      </c>
    </row>
    <row r="581" spans="1:13">
      <c r="A581">
        <v>579</v>
      </c>
      <c r="B581" s="100" t="s">
        <v>675</v>
      </c>
      <c r="C581" s="78" t="s">
        <v>646</v>
      </c>
      <c r="D581" s="75"/>
      <c r="E581" s="79" t="s">
        <v>497</v>
      </c>
      <c r="F581" s="76" t="s">
        <v>670</v>
      </c>
      <c r="G581" s="66" t="s">
        <v>354</v>
      </c>
      <c r="H581" s="76">
        <v>5</v>
      </c>
      <c r="I581" s="76">
        <v>1</v>
      </c>
      <c r="J581" s="76">
        <v>1</v>
      </c>
      <c r="K581" s="76">
        <v>24</v>
      </c>
      <c r="L581" s="76">
        <f t="shared" si="30"/>
        <v>24</v>
      </c>
      <c r="M581" s="24">
        <f t="shared" si="29"/>
        <v>0.12</v>
      </c>
    </row>
    <row r="582" spans="1:13">
      <c r="A582">
        <v>580</v>
      </c>
      <c r="B582" s="100" t="s">
        <v>675</v>
      </c>
      <c r="C582" s="78" t="s">
        <v>646</v>
      </c>
      <c r="D582" s="75"/>
      <c r="E582" s="79" t="s">
        <v>664</v>
      </c>
      <c r="F582" s="76"/>
      <c r="G582" s="27" t="s">
        <v>30</v>
      </c>
      <c r="H582" s="76">
        <v>30</v>
      </c>
      <c r="I582" s="76">
        <v>6</v>
      </c>
      <c r="J582" s="76">
        <v>8</v>
      </c>
      <c r="K582" s="76">
        <v>24</v>
      </c>
      <c r="L582" s="76">
        <f t="shared" si="30"/>
        <v>192</v>
      </c>
      <c r="M582" s="24">
        <f t="shared" si="29"/>
        <v>34.56</v>
      </c>
    </row>
    <row r="583" spans="1:13">
      <c r="A583">
        <v>581</v>
      </c>
      <c r="B583" s="100" t="s">
        <v>675</v>
      </c>
      <c r="C583" s="78" t="s">
        <v>647</v>
      </c>
      <c r="D583" s="75"/>
      <c r="E583" s="79" t="s">
        <v>665</v>
      </c>
      <c r="F583" s="76" t="s">
        <v>671</v>
      </c>
      <c r="G583" s="4" t="s">
        <v>29</v>
      </c>
      <c r="H583" s="76">
        <v>9</v>
      </c>
      <c r="I583" s="76">
        <v>1</v>
      </c>
      <c r="J583" s="76">
        <v>12</v>
      </c>
      <c r="K583" s="76">
        <v>24</v>
      </c>
      <c r="L583" s="76">
        <f t="shared" si="30"/>
        <v>288</v>
      </c>
      <c r="M583" s="24">
        <f t="shared" si="29"/>
        <v>2.5920000000000001</v>
      </c>
    </row>
    <row r="584" spans="1:13">
      <c r="A584">
        <v>582</v>
      </c>
      <c r="B584" s="100" t="s">
        <v>675</v>
      </c>
      <c r="C584" s="78" t="s">
        <v>647</v>
      </c>
      <c r="D584" s="75"/>
      <c r="E584" s="79" t="s">
        <v>672</v>
      </c>
      <c r="F584" s="76" t="s">
        <v>673</v>
      </c>
      <c r="G584" s="7" t="s">
        <v>12</v>
      </c>
      <c r="H584" s="76">
        <v>1850</v>
      </c>
      <c r="I584" s="76">
        <v>1</v>
      </c>
      <c r="J584" s="76">
        <v>8</v>
      </c>
      <c r="K584" s="76">
        <v>24</v>
      </c>
      <c r="L584" s="76">
        <f t="shared" si="30"/>
        <v>192</v>
      </c>
      <c r="M584" s="24">
        <f t="shared" si="29"/>
        <v>355.2</v>
      </c>
    </row>
    <row r="585" spans="1:13">
      <c r="A585">
        <v>583</v>
      </c>
      <c r="B585" s="100" t="s">
        <v>675</v>
      </c>
      <c r="C585" s="78" t="s">
        <v>647</v>
      </c>
      <c r="D585" s="75"/>
      <c r="E585" s="79" t="s">
        <v>666</v>
      </c>
      <c r="F585" s="76" t="s">
        <v>674</v>
      </c>
      <c r="G585" s="4" t="s">
        <v>29</v>
      </c>
      <c r="H585" s="76">
        <v>370</v>
      </c>
      <c r="I585" s="76">
        <v>1</v>
      </c>
      <c r="J585" s="76">
        <v>12</v>
      </c>
      <c r="K585" s="76">
        <v>24</v>
      </c>
      <c r="L585" s="76">
        <f t="shared" si="30"/>
        <v>288</v>
      </c>
      <c r="M585" s="24">
        <f t="shared" si="29"/>
        <v>106.56</v>
      </c>
    </row>
    <row r="586" spans="1:13">
      <c r="A586">
        <v>584</v>
      </c>
      <c r="B586" s="100" t="s">
        <v>675</v>
      </c>
      <c r="C586" s="78" t="s">
        <v>647</v>
      </c>
      <c r="D586" s="75"/>
      <c r="E586" s="79" t="s">
        <v>667</v>
      </c>
      <c r="F586" s="76"/>
      <c r="G586" s="4" t="s">
        <v>29</v>
      </c>
      <c r="H586" s="76">
        <v>280</v>
      </c>
      <c r="I586" s="76">
        <v>1</v>
      </c>
      <c r="J586" s="76">
        <v>8</v>
      </c>
      <c r="K586" s="76">
        <v>24</v>
      </c>
      <c r="L586" s="76">
        <f t="shared" si="30"/>
        <v>192</v>
      </c>
      <c r="M586" s="24">
        <f t="shared" si="29"/>
        <v>53.76</v>
      </c>
    </row>
    <row r="587" spans="1:13">
      <c r="A587">
        <v>585</v>
      </c>
      <c r="B587" s="100" t="s">
        <v>675</v>
      </c>
      <c r="C587" s="78" t="s">
        <v>647</v>
      </c>
      <c r="D587" s="75"/>
      <c r="E587" s="79" t="s">
        <v>665</v>
      </c>
      <c r="F587" s="76" t="s">
        <v>668</v>
      </c>
      <c r="G587" s="4" t="s">
        <v>29</v>
      </c>
      <c r="H587" s="76">
        <v>10</v>
      </c>
      <c r="I587" s="76">
        <v>10</v>
      </c>
      <c r="J587" s="76">
        <v>8</v>
      </c>
      <c r="K587" s="76">
        <v>24</v>
      </c>
      <c r="L587" s="76">
        <f t="shared" si="30"/>
        <v>192</v>
      </c>
      <c r="M587" s="24">
        <f t="shared" si="29"/>
        <v>19.2</v>
      </c>
    </row>
    <row r="588" spans="1:13">
      <c r="A588">
        <v>586</v>
      </c>
      <c r="B588" s="100" t="s">
        <v>675</v>
      </c>
      <c r="C588" s="78" t="s">
        <v>647</v>
      </c>
      <c r="D588" s="75"/>
      <c r="E588" s="79" t="s">
        <v>134</v>
      </c>
      <c r="F588" s="76" t="s">
        <v>133</v>
      </c>
      <c r="G588" s="4" t="s">
        <v>29</v>
      </c>
      <c r="H588" s="76">
        <v>120</v>
      </c>
      <c r="I588" s="76">
        <v>30</v>
      </c>
      <c r="J588" s="76">
        <v>8</v>
      </c>
      <c r="K588" s="76">
        <v>24</v>
      </c>
      <c r="L588" s="76">
        <f t="shared" si="28"/>
        <v>192</v>
      </c>
      <c r="M588" s="24">
        <f t="shared" si="29"/>
        <v>691.2</v>
      </c>
    </row>
    <row r="589" spans="1:13">
      <c r="A589">
        <v>587</v>
      </c>
      <c r="B589" s="100" t="s">
        <v>675</v>
      </c>
      <c r="C589" s="78" t="s">
        <v>648</v>
      </c>
      <c r="D589" s="75"/>
      <c r="E589" s="79" t="s">
        <v>649</v>
      </c>
      <c r="F589" s="76"/>
      <c r="G589" s="4" t="s">
        <v>29</v>
      </c>
      <c r="H589" s="76">
        <v>16</v>
      </c>
      <c r="I589" s="76">
        <v>1</v>
      </c>
      <c r="J589" s="76">
        <v>4</v>
      </c>
      <c r="K589" s="76">
        <v>24</v>
      </c>
      <c r="L589" s="76">
        <f t="shared" si="28"/>
        <v>96</v>
      </c>
      <c r="M589" s="24">
        <f t="shared" si="29"/>
        <v>1.536</v>
      </c>
    </row>
    <row r="590" spans="1:13">
      <c r="A590">
        <v>588</v>
      </c>
      <c r="B590" s="100" t="s">
        <v>675</v>
      </c>
      <c r="C590" s="78" t="s">
        <v>650</v>
      </c>
      <c r="D590" s="75"/>
      <c r="E590" s="79" t="s">
        <v>651</v>
      </c>
      <c r="F590" s="76"/>
      <c r="G590" s="4" t="s">
        <v>29</v>
      </c>
      <c r="H590" s="76">
        <v>225</v>
      </c>
      <c r="I590" s="76">
        <v>1</v>
      </c>
      <c r="J590" s="76">
        <v>5</v>
      </c>
      <c r="K590" s="76">
        <v>24</v>
      </c>
      <c r="L590" s="76">
        <f t="shared" si="28"/>
        <v>120</v>
      </c>
      <c r="M590" s="24">
        <f t="shared" si="29"/>
        <v>27</v>
      </c>
    </row>
    <row r="591" spans="1:13">
      <c r="A591">
        <v>589</v>
      </c>
      <c r="B591" s="100" t="s">
        <v>675</v>
      </c>
      <c r="C591" s="78" t="s">
        <v>650</v>
      </c>
      <c r="D591" s="75"/>
      <c r="E591" s="79" t="s">
        <v>589</v>
      </c>
      <c r="F591" s="76"/>
      <c r="G591" s="4" t="s">
        <v>29</v>
      </c>
      <c r="H591" s="76">
        <v>120</v>
      </c>
      <c r="I591" s="76">
        <v>1</v>
      </c>
      <c r="J591" s="76">
        <v>5</v>
      </c>
      <c r="K591" s="76">
        <v>24</v>
      </c>
      <c r="L591" s="76">
        <f t="shared" si="28"/>
        <v>120</v>
      </c>
      <c r="M591" s="24">
        <f t="shared" si="29"/>
        <v>14.4</v>
      </c>
    </row>
    <row r="592" spans="1:13">
      <c r="A592">
        <v>590</v>
      </c>
      <c r="B592" s="100" t="s">
        <v>675</v>
      </c>
      <c r="C592" s="78" t="s">
        <v>650</v>
      </c>
      <c r="D592" s="75"/>
      <c r="E592" s="79" t="s">
        <v>268</v>
      </c>
      <c r="F592" s="76"/>
      <c r="G592" s="4" t="s">
        <v>29</v>
      </c>
      <c r="H592" s="76">
        <v>95</v>
      </c>
      <c r="I592" s="76">
        <v>1</v>
      </c>
      <c r="J592" s="76">
        <v>5</v>
      </c>
      <c r="K592" s="76">
        <v>24</v>
      </c>
      <c r="L592" s="76">
        <f t="shared" si="28"/>
        <v>120</v>
      </c>
      <c r="M592" s="24">
        <f t="shared" si="29"/>
        <v>11.4</v>
      </c>
    </row>
    <row r="593" spans="1:13">
      <c r="A593">
        <v>591</v>
      </c>
      <c r="B593" s="100" t="s">
        <v>675</v>
      </c>
      <c r="C593" s="78" t="s">
        <v>604</v>
      </c>
      <c r="D593" s="75"/>
      <c r="E593" s="79" t="s">
        <v>651</v>
      </c>
      <c r="F593" s="76"/>
      <c r="G593" s="4" t="s">
        <v>29</v>
      </c>
      <c r="H593" s="76">
        <v>225</v>
      </c>
      <c r="I593" s="76">
        <v>1</v>
      </c>
      <c r="J593" s="76">
        <v>5</v>
      </c>
      <c r="K593" s="76">
        <v>24</v>
      </c>
      <c r="L593" s="76">
        <f t="shared" si="28"/>
        <v>120</v>
      </c>
      <c r="M593" s="24">
        <f t="shared" si="29"/>
        <v>27</v>
      </c>
    </row>
    <row r="594" spans="1:13">
      <c r="A594">
        <v>592</v>
      </c>
      <c r="B594" s="100" t="s">
        <v>675</v>
      </c>
      <c r="C594" s="78" t="s">
        <v>652</v>
      </c>
      <c r="D594" s="75"/>
      <c r="E594" s="79" t="s">
        <v>651</v>
      </c>
      <c r="F594" s="76"/>
      <c r="G594" s="4" t="s">
        <v>29</v>
      </c>
      <c r="H594" s="76">
        <v>225</v>
      </c>
      <c r="I594" s="76">
        <v>1</v>
      </c>
      <c r="J594" s="76">
        <v>5</v>
      </c>
      <c r="K594" s="76">
        <v>24</v>
      </c>
      <c r="L594" s="76">
        <f t="shared" si="28"/>
        <v>120</v>
      </c>
      <c r="M594" s="24">
        <f t="shared" si="29"/>
        <v>27</v>
      </c>
    </row>
    <row r="595" spans="1:13">
      <c r="A595">
        <v>593</v>
      </c>
      <c r="B595" s="100" t="s">
        <v>675</v>
      </c>
      <c r="C595" s="78" t="s">
        <v>652</v>
      </c>
      <c r="D595" s="75"/>
      <c r="E595" s="79" t="s">
        <v>651</v>
      </c>
      <c r="F595" s="76"/>
      <c r="G595" s="4" t="s">
        <v>29</v>
      </c>
      <c r="H595" s="76">
        <v>225</v>
      </c>
      <c r="I595" s="76">
        <v>1</v>
      </c>
      <c r="J595" s="76">
        <v>5</v>
      </c>
      <c r="K595" s="76">
        <v>24</v>
      </c>
      <c r="L595" s="76">
        <f t="shared" si="28"/>
        <v>120</v>
      </c>
      <c r="M595" s="24">
        <f t="shared" si="29"/>
        <v>27</v>
      </c>
    </row>
    <row r="596" spans="1:13">
      <c r="A596">
        <v>594</v>
      </c>
      <c r="B596" s="100" t="s">
        <v>675</v>
      </c>
      <c r="C596" s="78" t="s">
        <v>653</v>
      </c>
      <c r="D596" s="75"/>
      <c r="E596" s="79" t="s">
        <v>628</v>
      </c>
      <c r="F596" s="76"/>
      <c r="G596" s="4" t="s">
        <v>29</v>
      </c>
      <c r="H596" s="76">
        <v>25</v>
      </c>
      <c r="I596" s="76">
        <v>1</v>
      </c>
      <c r="J596" s="76">
        <v>10</v>
      </c>
      <c r="K596" s="76">
        <v>24</v>
      </c>
      <c r="L596" s="76">
        <f t="shared" si="28"/>
        <v>240</v>
      </c>
      <c r="M596" s="24">
        <f t="shared" si="29"/>
        <v>6</v>
      </c>
    </row>
    <row r="597" spans="1:13">
      <c r="A597">
        <v>595</v>
      </c>
      <c r="B597" s="100" t="s">
        <v>675</v>
      </c>
      <c r="C597" s="78" t="s">
        <v>654</v>
      </c>
      <c r="D597" s="75"/>
      <c r="E597" s="79" t="s">
        <v>651</v>
      </c>
      <c r="F597" s="76"/>
      <c r="G597" s="4" t="s">
        <v>29</v>
      </c>
      <c r="H597" s="76">
        <v>225</v>
      </c>
      <c r="I597" s="76">
        <v>1</v>
      </c>
      <c r="J597" s="76">
        <v>10</v>
      </c>
      <c r="K597" s="76">
        <v>24</v>
      </c>
      <c r="L597" s="76">
        <f t="shared" si="28"/>
        <v>240</v>
      </c>
      <c r="M597" s="24">
        <f t="shared" si="29"/>
        <v>54</v>
      </c>
    </row>
    <row r="598" spans="1:13">
      <c r="A598">
        <v>596</v>
      </c>
      <c r="B598" s="100" t="s">
        <v>675</v>
      </c>
      <c r="C598" s="78" t="s">
        <v>655</v>
      </c>
      <c r="D598" s="75"/>
      <c r="E598" s="79" t="s">
        <v>589</v>
      </c>
      <c r="F598" s="76"/>
      <c r="G598" s="4" t="s">
        <v>29</v>
      </c>
      <c r="H598" s="76">
        <v>120</v>
      </c>
      <c r="I598" s="76">
        <v>1</v>
      </c>
      <c r="J598" s="76">
        <v>5</v>
      </c>
      <c r="K598" s="76">
        <v>24</v>
      </c>
      <c r="L598" s="76">
        <f t="shared" si="28"/>
        <v>120</v>
      </c>
      <c r="M598" s="24">
        <f t="shared" si="29"/>
        <v>14.4</v>
      </c>
    </row>
    <row r="599" spans="1:13">
      <c r="A599">
        <v>597</v>
      </c>
      <c r="B599" s="100" t="s">
        <v>675</v>
      </c>
      <c r="C599" s="78" t="s">
        <v>655</v>
      </c>
      <c r="D599" s="75"/>
      <c r="E599" s="79" t="s">
        <v>651</v>
      </c>
      <c r="F599" s="76"/>
      <c r="G599" s="4" t="s">
        <v>29</v>
      </c>
      <c r="H599" s="76">
        <v>225</v>
      </c>
      <c r="I599" s="76">
        <v>1</v>
      </c>
      <c r="J599" s="76">
        <v>5</v>
      </c>
      <c r="K599" s="76">
        <v>24</v>
      </c>
      <c r="L599" s="76">
        <f t="shared" si="28"/>
        <v>120</v>
      </c>
      <c r="M599" s="24">
        <f t="shared" si="29"/>
        <v>27</v>
      </c>
    </row>
    <row r="600" spans="1:13">
      <c r="A600">
        <v>598</v>
      </c>
      <c r="B600" s="100" t="s">
        <v>675</v>
      </c>
      <c r="C600" s="78" t="s">
        <v>655</v>
      </c>
      <c r="D600" s="75"/>
      <c r="E600" s="79" t="s">
        <v>651</v>
      </c>
      <c r="F600" s="76"/>
      <c r="G600" s="4" t="s">
        <v>29</v>
      </c>
      <c r="H600" s="76">
        <v>255</v>
      </c>
      <c r="I600" s="76">
        <v>1</v>
      </c>
      <c r="J600" s="76">
        <v>5</v>
      </c>
      <c r="K600" s="76">
        <v>24</v>
      </c>
      <c r="L600" s="76">
        <f t="shared" si="28"/>
        <v>120</v>
      </c>
      <c r="M600" s="24">
        <f t="shared" si="29"/>
        <v>30.6</v>
      </c>
    </row>
    <row r="601" spans="1:13">
      <c r="A601">
        <v>599</v>
      </c>
      <c r="B601" s="100" t="s">
        <v>675</v>
      </c>
      <c r="C601" s="78" t="s">
        <v>655</v>
      </c>
      <c r="D601" s="75"/>
      <c r="E601" s="79" t="s">
        <v>497</v>
      </c>
      <c r="F601" s="76"/>
      <c r="G601" s="66" t="s">
        <v>354</v>
      </c>
      <c r="H601" s="76">
        <v>100</v>
      </c>
      <c r="I601" s="76">
        <v>1</v>
      </c>
      <c r="J601" s="76">
        <v>2</v>
      </c>
      <c r="K601" s="76">
        <v>24</v>
      </c>
      <c r="L601" s="76">
        <f t="shared" si="28"/>
        <v>48</v>
      </c>
      <c r="M601" s="24">
        <f t="shared" si="29"/>
        <v>4.8</v>
      </c>
    </row>
    <row r="602" spans="1:13">
      <c r="A602">
        <v>600</v>
      </c>
      <c r="B602" s="100" t="s">
        <v>675</v>
      </c>
      <c r="C602" s="78" t="s">
        <v>655</v>
      </c>
      <c r="D602" s="75"/>
      <c r="E602" s="79" t="s">
        <v>589</v>
      </c>
      <c r="F602" s="76"/>
      <c r="G602" s="4" t="s">
        <v>29</v>
      </c>
      <c r="H602" s="76">
        <v>120</v>
      </c>
      <c r="I602" s="76">
        <v>1</v>
      </c>
      <c r="J602" s="76">
        <v>5</v>
      </c>
      <c r="K602" s="76">
        <v>24</v>
      </c>
      <c r="L602" s="76">
        <f t="shared" si="28"/>
        <v>120</v>
      </c>
      <c r="M602" s="24">
        <f t="shared" si="29"/>
        <v>14.4</v>
      </c>
    </row>
    <row r="603" spans="1:13">
      <c r="A603">
        <v>601</v>
      </c>
      <c r="B603" s="100" t="s">
        <v>675</v>
      </c>
      <c r="C603" s="78" t="s">
        <v>656</v>
      </c>
      <c r="D603" s="75"/>
      <c r="E603" s="79" t="s">
        <v>581</v>
      </c>
      <c r="F603" s="76"/>
      <c r="G603" s="66" t="s">
        <v>354</v>
      </c>
      <c r="H603" s="76">
        <v>800</v>
      </c>
      <c r="I603" s="76">
        <v>1</v>
      </c>
      <c r="J603" s="76">
        <v>1</v>
      </c>
      <c r="K603" s="76">
        <v>24</v>
      </c>
      <c r="L603" s="76">
        <f t="shared" si="28"/>
        <v>24</v>
      </c>
      <c r="M603" s="24">
        <f t="shared" si="29"/>
        <v>19.2</v>
      </c>
    </row>
    <row r="604" spans="1:13">
      <c r="A604">
        <v>602</v>
      </c>
      <c r="B604" s="100" t="s">
        <v>675</v>
      </c>
      <c r="C604" s="78" t="s">
        <v>650</v>
      </c>
      <c r="D604" s="75"/>
      <c r="E604" s="79" t="s">
        <v>589</v>
      </c>
      <c r="F604" s="76"/>
      <c r="G604" s="4" t="s">
        <v>29</v>
      </c>
      <c r="H604" s="76">
        <v>120</v>
      </c>
      <c r="I604" s="76">
        <v>1</v>
      </c>
      <c r="J604" s="76">
        <v>5</v>
      </c>
      <c r="K604" s="76">
        <v>24</v>
      </c>
      <c r="L604" s="76">
        <f t="shared" si="28"/>
        <v>120</v>
      </c>
      <c r="M604" s="24">
        <f t="shared" si="29"/>
        <v>14.4</v>
      </c>
    </row>
    <row r="605" spans="1:13">
      <c r="A605">
        <v>603</v>
      </c>
      <c r="B605" s="100" t="s">
        <v>675</v>
      </c>
      <c r="C605" s="82" t="s">
        <v>604</v>
      </c>
      <c r="D605" s="75"/>
      <c r="E605" s="79" t="s">
        <v>651</v>
      </c>
      <c r="F605" s="76"/>
      <c r="G605" s="4" t="s">
        <v>29</v>
      </c>
      <c r="H605" s="76">
        <v>225</v>
      </c>
      <c r="I605" s="76">
        <v>1</v>
      </c>
      <c r="J605" s="76">
        <v>5</v>
      </c>
      <c r="K605" s="76">
        <v>24</v>
      </c>
      <c r="L605" s="76">
        <f t="shared" ref="L605:L616" si="31">J605*K605</f>
        <v>120</v>
      </c>
      <c r="M605" s="24">
        <f t="shared" si="29"/>
        <v>27</v>
      </c>
    </row>
    <row r="606" spans="1:13">
      <c r="A606">
        <v>604</v>
      </c>
      <c r="B606" s="100" t="s">
        <v>675</v>
      </c>
      <c r="C606" s="82" t="s">
        <v>652</v>
      </c>
      <c r="D606" s="75"/>
      <c r="E606" s="79" t="s">
        <v>651</v>
      </c>
      <c r="F606" s="76"/>
      <c r="G606" s="4" t="s">
        <v>29</v>
      </c>
      <c r="H606" s="76">
        <v>225</v>
      </c>
      <c r="I606" s="76">
        <v>1</v>
      </c>
      <c r="J606" s="76">
        <v>5</v>
      </c>
      <c r="K606" s="76">
        <v>24</v>
      </c>
      <c r="L606" s="76">
        <f t="shared" si="31"/>
        <v>120</v>
      </c>
      <c r="M606" s="24">
        <f t="shared" si="29"/>
        <v>27</v>
      </c>
    </row>
    <row r="607" spans="1:13">
      <c r="A607">
        <v>605</v>
      </c>
      <c r="B607" s="100" t="s">
        <v>675</v>
      </c>
      <c r="C607" s="82" t="s">
        <v>652</v>
      </c>
      <c r="D607" s="75"/>
      <c r="E607" s="79" t="s">
        <v>651</v>
      </c>
      <c r="F607" s="76"/>
      <c r="G607" s="4" t="s">
        <v>29</v>
      </c>
      <c r="H607" s="76">
        <v>225</v>
      </c>
      <c r="I607" s="76">
        <v>1</v>
      </c>
      <c r="J607" s="76">
        <v>5</v>
      </c>
      <c r="K607" s="76">
        <v>24</v>
      </c>
      <c r="L607" s="76">
        <f t="shared" si="31"/>
        <v>120</v>
      </c>
      <c r="M607" s="24">
        <f t="shared" si="29"/>
        <v>27</v>
      </c>
    </row>
    <row r="608" spans="1:13">
      <c r="A608">
        <v>606</v>
      </c>
      <c r="B608" s="100" t="s">
        <v>675</v>
      </c>
      <c r="C608" s="82" t="s">
        <v>653</v>
      </c>
      <c r="D608" s="75"/>
      <c r="E608" s="79" t="s">
        <v>628</v>
      </c>
      <c r="F608" s="76"/>
      <c r="G608" s="4" t="s">
        <v>29</v>
      </c>
      <c r="H608" s="76">
        <v>25</v>
      </c>
      <c r="I608" s="76">
        <v>1</v>
      </c>
      <c r="J608" s="76">
        <v>10</v>
      </c>
      <c r="K608" s="76">
        <v>24</v>
      </c>
      <c r="L608" s="76">
        <f t="shared" si="31"/>
        <v>240</v>
      </c>
      <c r="M608" s="24">
        <f t="shared" si="29"/>
        <v>6</v>
      </c>
    </row>
    <row r="609" spans="1:13">
      <c r="A609">
        <v>607</v>
      </c>
      <c r="B609" s="100" t="s">
        <v>675</v>
      </c>
      <c r="C609" s="82" t="s">
        <v>654</v>
      </c>
      <c r="D609" s="75"/>
      <c r="E609" s="79" t="s">
        <v>651</v>
      </c>
      <c r="F609" s="76"/>
      <c r="G609" s="4" t="s">
        <v>29</v>
      </c>
      <c r="H609" s="76">
        <v>225</v>
      </c>
      <c r="I609" s="76">
        <v>1</v>
      </c>
      <c r="J609" s="76">
        <v>10</v>
      </c>
      <c r="K609" s="76">
        <v>24</v>
      </c>
      <c r="L609" s="76">
        <f t="shared" si="31"/>
        <v>240</v>
      </c>
      <c r="M609" s="24">
        <f t="shared" si="29"/>
        <v>54</v>
      </c>
    </row>
    <row r="610" spans="1:13">
      <c r="A610">
        <v>608</v>
      </c>
      <c r="B610" s="100" t="s">
        <v>675</v>
      </c>
      <c r="C610" s="82" t="s">
        <v>655</v>
      </c>
      <c r="D610" s="75"/>
      <c r="E610" s="79" t="s">
        <v>589</v>
      </c>
      <c r="F610" s="76"/>
      <c r="G610" s="4" t="s">
        <v>29</v>
      </c>
      <c r="H610" s="76">
        <v>120</v>
      </c>
      <c r="I610" s="76">
        <v>1</v>
      </c>
      <c r="J610" s="76">
        <v>5</v>
      </c>
      <c r="K610" s="76">
        <v>24</v>
      </c>
      <c r="L610" s="76">
        <f t="shared" si="31"/>
        <v>120</v>
      </c>
      <c r="M610" s="24">
        <f t="shared" si="29"/>
        <v>14.4</v>
      </c>
    </row>
    <row r="611" spans="1:13">
      <c r="A611">
        <v>609</v>
      </c>
      <c r="B611" s="100" t="s">
        <v>675</v>
      </c>
      <c r="C611" s="82" t="s">
        <v>655</v>
      </c>
      <c r="D611" s="75"/>
      <c r="E611" s="79" t="s">
        <v>651</v>
      </c>
      <c r="F611" s="76"/>
      <c r="G611" s="4" t="s">
        <v>29</v>
      </c>
      <c r="H611" s="76">
        <v>225</v>
      </c>
      <c r="I611" s="76">
        <v>1</v>
      </c>
      <c r="J611" s="76">
        <v>5</v>
      </c>
      <c r="K611" s="76">
        <v>24</v>
      </c>
      <c r="L611" s="76">
        <f t="shared" si="31"/>
        <v>120</v>
      </c>
      <c r="M611" s="24">
        <f t="shared" si="29"/>
        <v>27</v>
      </c>
    </row>
    <row r="612" spans="1:13">
      <c r="A612">
        <v>610</v>
      </c>
      <c r="B612" s="100" t="s">
        <v>675</v>
      </c>
      <c r="C612" s="82" t="s">
        <v>655</v>
      </c>
      <c r="D612" s="75"/>
      <c r="E612" s="79" t="s">
        <v>651</v>
      </c>
      <c r="F612" s="76"/>
      <c r="G612" s="4" t="s">
        <v>29</v>
      </c>
      <c r="H612" s="76">
        <v>255</v>
      </c>
      <c r="I612" s="76">
        <v>1</v>
      </c>
      <c r="J612" s="76">
        <v>5</v>
      </c>
      <c r="K612" s="76">
        <v>24</v>
      </c>
      <c r="L612" s="76">
        <f t="shared" si="31"/>
        <v>120</v>
      </c>
      <c r="M612" s="24">
        <f t="shared" si="29"/>
        <v>30.6</v>
      </c>
    </row>
    <row r="613" spans="1:13">
      <c r="A613">
        <v>611</v>
      </c>
      <c r="B613" s="100" t="s">
        <v>675</v>
      </c>
      <c r="C613" s="82" t="s">
        <v>655</v>
      </c>
      <c r="D613" s="75"/>
      <c r="E613" s="79" t="s">
        <v>497</v>
      </c>
      <c r="F613" s="76"/>
      <c r="G613" s="66" t="s">
        <v>354</v>
      </c>
      <c r="H613" s="76">
        <v>100</v>
      </c>
      <c r="I613" s="76">
        <v>1</v>
      </c>
      <c r="J613" s="76">
        <v>2</v>
      </c>
      <c r="K613" s="76">
        <v>24</v>
      </c>
      <c r="L613" s="76">
        <f t="shared" si="31"/>
        <v>48</v>
      </c>
      <c r="M613" s="24">
        <f t="shared" si="29"/>
        <v>4.8</v>
      </c>
    </row>
    <row r="614" spans="1:13">
      <c r="A614">
        <v>612</v>
      </c>
      <c r="B614" s="100" t="s">
        <v>675</v>
      </c>
      <c r="C614" s="82" t="s">
        <v>655</v>
      </c>
      <c r="D614" s="75"/>
      <c r="E614" s="79" t="s">
        <v>589</v>
      </c>
      <c r="F614" s="76"/>
      <c r="G614" s="4" t="s">
        <v>29</v>
      </c>
      <c r="H614" s="76">
        <v>120</v>
      </c>
      <c r="I614" s="76">
        <v>1</v>
      </c>
      <c r="J614" s="76">
        <v>5</v>
      </c>
      <c r="K614" s="76">
        <v>24</v>
      </c>
      <c r="L614" s="76">
        <f t="shared" si="31"/>
        <v>120</v>
      </c>
      <c r="M614" s="24">
        <f t="shared" si="29"/>
        <v>14.4</v>
      </c>
    </row>
    <row r="615" spans="1:13">
      <c r="A615">
        <v>613</v>
      </c>
      <c r="B615" s="100" t="s">
        <v>675</v>
      </c>
      <c r="C615" s="82" t="s">
        <v>656</v>
      </c>
      <c r="D615" s="75"/>
      <c r="E615" s="79" t="s">
        <v>581</v>
      </c>
      <c r="F615" s="76"/>
      <c r="G615" s="66" t="s">
        <v>354</v>
      </c>
      <c r="H615" s="76">
        <v>800</v>
      </c>
      <c r="I615" s="76">
        <v>1</v>
      </c>
      <c r="J615" s="76">
        <v>1</v>
      </c>
      <c r="K615" s="76">
        <v>24</v>
      </c>
      <c r="L615" s="76">
        <f t="shared" si="31"/>
        <v>24</v>
      </c>
      <c r="M615" s="24">
        <f t="shared" si="29"/>
        <v>19.2</v>
      </c>
    </row>
    <row r="616" spans="1:13">
      <c r="A616">
        <v>614</v>
      </c>
      <c r="B616" s="100" t="s">
        <v>675</v>
      </c>
      <c r="C616" s="82" t="s">
        <v>650</v>
      </c>
      <c r="D616" s="75"/>
      <c r="E616" s="79" t="s">
        <v>589</v>
      </c>
      <c r="F616" s="76"/>
      <c r="G616" s="4" t="s">
        <v>29</v>
      </c>
      <c r="H616" s="76">
        <v>120</v>
      </c>
      <c r="I616" s="76">
        <v>1</v>
      </c>
      <c r="J616" s="76">
        <v>5</v>
      </c>
      <c r="K616" s="76">
        <v>24</v>
      </c>
      <c r="L616" s="76">
        <f t="shared" si="31"/>
        <v>120</v>
      </c>
      <c r="M616" s="24">
        <f t="shared" si="29"/>
        <v>14.4</v>
      </c>
    </row>
    <row r="617" spans="1:13">
      <c r="A617">
        <v>615</v>
      </c>
      <c r="B617" s="84" t="s">
        <v>677</v>
      </c>
      <c r="C617" s="82" t="s">
        <v>676</v>
      </c>
      <c r="D617" s="76"/>
      <c r="E617" s="83" t="s">
        <v>678</v>
      </c>
      <c r="F617" s="76"/>
      <c r="G617" s="27" t="s">
        <v>30</v>
      </c>
      <c r="H617" s="76">
        <v>240</v>
      </c>
      <c r="I617" s="76">
        <v>4</v>
      </c>
      <c r="J617" s="76">
        <v>10</v>
      </c>
      <c r="K617" s="76">
        <v>24</v>
      </c>
      <c r="L617" s="76">
        <f t="shared" ref="L617:L645" si="32">J617*K617</f>
        <v>240</v>
      </c>
      <c r="M617" s="24">
        <f t="shared" si="29"/>
        <v>230.4</v>
      </c>
    </row>
    <row r="618" spans="1:13">
      <c r="A618">
        <v>616</v>
      </c>
      <c r="B618" s="84" t="s">
        <v>677</v>
      </c>
      <c r="C618" s="82" t="s">
        <v>676</v>
      </c>
      <c r="D618" s="76"/>
      <c r="E618" s="83" t="s">
        <v>432</v>
      </c>
      <c r="F618" s="76"/>
      <c r="G618" s="27" t="s">
        <v>30</v>
      </c>
      <c r="H618" s="76">
        <v>180</v>
      </c>
      <c r="I618" s="76">
        <v>2</v>
      </c>
      <c r="J618" s="76">
        <v>6</v>
      </c>
      <c r="K618" s="76">
        <v>24</v>
      </c>
      <c r="L618" s="76">
        <f t="shared" si="32"/>
        <v>144</v>
      </c>
      <c r="M618" s="24">
        <f t="shared" si="29"/>
        <v>51.84</v>
      </c>
    </row>
    <row r="619" spans="1:13">
      <c r="A619">
        <v>617</v>
      </c>
      <c r="B619" s="84" t="s">
        <v>677</v>
      </c>
      <c r="C619" s="82" t="s">
        <v>676</v>
      </c>
      <c r="D619" s="76"/>
      <c r="E619" s="83" t="s">
        <v>679</v>
      </c>
      <c r="F619" s="76"/>
      <c r="G619" s="27" t="s">
        <v>30</v>
      </c>
      <c r="H619" s="76">
        <v>200</v>
      </c>
      <c r="I619" s="76">
        <v>16</v>
      </c>
      <c r="J619" s="76">
        <v>5</v>
      </c>
      <c r="K619" s="76">
        <v>24</v>
      </c>
      <c r="L619" s="76">
        <f t="shared" si="32"/>
        <v>120</v>
      </c>
      <c r="M619" s="24">
        <f t="shared" si="29"/>
        <v>384</v>
      </c>
    </row>
    <row r="620" spans="1:13">
      <c r="A620">
        <v>618</v>
      </c>
      <c r="B620" s="84" t="s">
        <v>677</v>
      </c>
      <c r="C620" s="82" t="s">
        <v>676</v>
      </c>
      <c r="D620" s="76"/>
      <c r="E620" s="83" t="s">
        <v>680</v>
      </c>
      <c r="F620" s="76" t="s">
        <v>400</v>
      </c>
      <c r="G620" s="7" t="s">
        <v>12</v>
      </c>
      <c r="H620" s="76">
        <v>1000</v>
      </c>
      <c r="I620" s="76">
        <v>1</v>
      </c>
      <c r="J620" s="76">
        <v>10</v>
      </c>
      <c r="K620" s="76">
        <v>24</v>
      </c>
      <c r="L620" s="76">
        <f t="shared" si="32"/>
        <v>240</v>
      </c>
      <c r="M620" s="24">
        <f t="shared" si="29"/>
        <v>240</v>
      </c>
    </row>
    <row r="621" spans="1:13">
      <c r="A621">
        <v>619</v>
      </c>
      <c r="B621" s="84" t="s">
        <v>677</v>
      </c>
      <c r="C621" s="82" t="s">
        <v>676</v>
      </c>
      <c r="D621" s="76"/>
      <c r="E621" s="83" t="s">
        <v>681</v>
      </c>
      <c r="F621" s="76" t="s">
        <v>682</v>
      </c>
      <c r="G621" s="7" t="s">
        <v>12</v>
      </c>
      <c r="H621" s="76">
        <v>2000</v>
      </c>
      <c r="I621" s="76">
        <v>1</v>
      </c>
      <c r="J621" s="76">
        <v>10</v>
      </c>
      <c r="K621" s="76">
        <v>24</v>
      </c>
      <c r="L621" s="76">
        <f t="shared" si="32"/>
        <v>240</v>
      </c>
      <c r="M621" s="24">
        <f t="shared" si="29"/>
        <v>480</v>
      </c>
    </row>
    <row r="622" spans="1:13">
      <c r="A622">
        <v>620</v>
      </c>
      <c r="B622" s="84" t="s">
        <v>677</v>
      </c>
      <c r="C622" s="82" t="s">
        <v>676</v>
      </c>
      <c r="D622" s="76" t="s">
        <v>683</v>
      </c>
      <c r="E622" s="83" t="s">
        <v>586</v>
      </c>
      <c r="F622" s="76"/>
      <c r="G622" s="4" t="s">
        <v>29</v>
      </c>
      <c r="H622" s="76">
        <v>70</v>
      </c>
      <c r="I622" s="76">
        <v>1</v>
      </c>
      <c r="J622" s="76">
        <v>3</v>
      </c>
      <c r="K622" s="76">
        <v>24</v>
      </c>
      <c r="L622" s="76">
        <f t="shared" si="32"/>
        <v>72</v>
      </c>
      <c r="M622" s="24">
        <f t="shared" si="29"/>
        <v>5.04</v>
      </c>
    </row>
    <row r="623" spans="1:13">
      <c r="A623">
        <v>621</v>
      </c>
      <c r="B623" s="84" t="s">
        <v>677</v>
      </c>
      <c r="C623" s="82" t="s">
        <v>676</v>
      </c>
      <c r="D623" s="76" t="s">
        <v>683</v>
      </c>
      <c r="E623" s="83" t="s">
        <v>649</v>
      </c>
      <c r="F623" s="76"/>
      <c r="G623" s="4" t="s">
        <v>29</v>
      </c>
      <c r="H623" s="76">
        <v>16</v>
      </c>
      <c r="I623" s="76">
        <v>1</v>
      </c>
      <c r="J623" s="76">
        <v>4</v>
      </c>
      <c r="K623" s="76">
        <v>24</v>
      </c>
      <c r="L623" s="76">
        <f t="shared" si="32"/>
        <v>96</v>
      </c>
      <c r="M623" s="24">
        <f t="shared" si="29"/>
        <v>1.536</v>
      </c>
    </row>
    <row r="624" spans="1:13">
      <c r="A624">
        <v>622</v>
      </c>
      <c r="B624" s="84" t="s">
        <v>677</v>
      </c>
      <c r="C624" s="82" t="s">
        <v>684</v>
      </c>
      <c r="D624" s="76"/>
      <c r="E624" s="83" t="s">
        <v>685</v>
      </c>
      <c r="F624" s="76"/>
      <c r="G624" s="27" t="s">
        <v>30</v>
      </c>
      <c r="H624" s="76">
        <v>240</v>
      </c>
      <c r="I624" s="76">
        <v>4</v>
      </c>
      <c r="J624" s="76">
        <v>10</v>
      </c>
      <c r="K624" s="76">
        <v>24</v>
      </c>
      <c r="L624" s="76">
        <f t="shared" si="32"/>
        <v>240</v>
      </c>
      <c r="M624" s="24">
        <f t="shared" si="29"/>
        <v>230.4</v>
      </c>
    </row>
    <row r="625" spans="1:13">
      <c r="A625">
        <v>623</v>
      </c>
      <c r="B625" s="84" t="s">
        <v>677</v>
      </c>
      <c r="C625" s="82" t="s">
        <v>684</v>
      </c>
      <c r="D625" s="76"/>
      <c r="E625" s="83" t="s">
        <v>441</v>
      </c>
      <c r="F625" s="76"/>
      <c r="G625" s="27" t="s">
        <v>30</v>
      </c>
      <c r="H625" s="76">
        <v>180</v>
      </c>
      <c r="I625" s="76">
        <v>3</v>
      </c>
      <c r="J625" s="76">
        <v>6</v>
      </c>
      <c r="K625" s="76">
        <v>24</v>
      </c>
      <c r="L625" s="76">
        <f t="shared" si="32"/>
        <v>144</v>
      </c>
      <c r="M625" s="24">
        <f t="shared" si="29"/>
        <v>77.760000000000005</v>
      </c>
    </row>
    <row r="626" spans="1:13">
      <c r="A626">
        <v>624</v>
      </c>
      <c r="B626" s="84" t="s">
        <v>677</v>
      </c>
      <c r="C626" s="82" t="s">
        <v>684</v>
      </c>
      <c r="D626" s="76"/>
      <c r="E626" s="83" t="s">
        <v>679</v>
      </c>
      <c r="F626" s="76"/>
      <c r="G626" s="27" t="s">
        <v>30</v>
      </c>
      <c r="H626" s="76">
        <v>200</v>
      </c>
      <c r="I626" s="76">
        <v>16</v>
      </c>
      <c r="J626" s="76">
        <v>5</v>
      </c>
      <c r="K626" s="76">
        <v>24</v>
      </c>
      <c r="L626" s="76">
        <f t="shared" si="32"/>
        <v>120</v>
      </c>
      <c r="M626" s="24">
        <f t="shared" si="29"/>
        <v>384</v>
      </c>
    </row>
    <row r="627" spans="1:13">
      <c r="A627">
        <v>625</v>
      </c>
      <c r="B627" s="84" t="s">
        <v>677</v>
      </c>
      <c r="C627" s="82" t="s">
        <v>684</v>
      </c>
      <c r="D627" s="76"/>
      <c r="E627" s="83" t="s">
        <v>686</v>
      </c>
      <c r="F627" s="76" t="s">
        <v>682</v>
      </c>
      <c r="G627" s="7" t="s">
        <v>12</v>
      </c>
      <c r="H627" s="76">
        <v>2000</v>
      </c>
      <c r="I627" s="76">
        <v>1</v>
      </c>
      <c r="J627" s="76">
        <v>10</v>
      </c>
      <c r="K627" s="76">
        <v>24</v>
      </c>
      <c r="L627" s="76">
        <f t="shared" si="32"/>
        <v>240</v>
      </c>
      <c r="M627" s="24">
        <f t="shared" si="29"/>
        <v>480</v>
      </c>
    </row>
    <row r="628" spans="1:13">
      <c r="A628">
        <v>626</v>
      </c>
      <c r="B628" s="84" t="s">
        <v>677</v>
      </c>
      <c r="C628" s="82" t="s">
        <v>684</v>
      </c>
      <c r="D628" s="76"/>
      <c r="E628" s="83" t="s">
        <v>687</v>
      </c>
      <c r="F628" s="76" t="s">
        <v>400</v>
      </c>
      <c r="G628" s="7" t="s">
        <v>12</v>
      </c>
      <c r="H628" s="76">
        <v>1000</v>
      </c>
      <c r="I628" s="76">
        <v>1</v>
      </c>
      <c r="J628" s="76">
        <v>10</v>
      </c>
      <c r="K628" s="76">
        <v>24</v>
      </c>
      <c r="L628" s="76">
        <f t="shared" si="32"/>
        <v>240</v>
      </c>
      <c r="M628" s="24">
        <f t="shared" si="29"/>
        <v>240</v>
      </c>
    </row>
    <row r="629" spans="1:13">
      <c r="A629">
        <v>627</v>
      </c>
      <c r="B629" s="84" t="s">
        <v>677</v>
      </c>
      <c r="C629" s="82" t="s">
        <v>688</v>
      </c>
      <c r="D629" s="76"/>
      <c r="E629" s="83" t="s">
        <v>689</v>
      </c>
      <c r="F629" s="76"/>
      <c r="G629" s="27" t="s">
        <v>30</v>
      </c>
      <c r="H629" s="76">
        <v>180</v>
      </c>
      <c r="I629" s="76">
        <v>4</v>
      </c>
      <c r="J629" s="76">
        <v>6</v>
      </c>
      <c r="K629" s="76">
        <v>24</v>
      </c>
      <c r="L629" s="76">
        <f t="shared" si="32"/>
        <v>144</v>
      </c>
      <c r="M629" s="24">
        <f t="shared" si="29"/>
        <v>103.68</v>
      </c>
    </row>
    <row r="630" spans="1:13">
      <c r="A630">
        <v>628</v>
      </c>
      <c r="B630" s="84" t="s">
        <v>677</v>
      </c>
      <c r="C630" s="82" t="s">
        <v>688</v>
      </c>
      <c r="D630" s="76"/>
      <c r="E630" s="83" t="s">
        <v>685</v>
      </c>
      <c r="F630" s="76"/>
      <c r="G630" s="27" t="s">
        <v>30</v>
      </c>
      <c r="H630" s="76">
        <v>240</v>
      </c>
      <c r="I630" s="76">
        <v>4</v>
      </c>
      <c r="J630" s="76">
        <v>10</v>
      </c>
      <c r="K630" s="76">
        <v>24</v>
      </c>
      <c r="L630" s="76">
        <f t="shared" si="32"/>
        <v>240</v>
      </c>
      <c r="M630" s="24">
        <f t="shared" si="29"/>
        <v>230.4</v>
      </c>
    </row>
    <row r="631" spans="1:13">
      <c r="A631">
        <v>629</v>
      </c>
      <c r="B631" s="84" t="s">
        <v>677</v>
      </c>
      <c r="C631" s="82" t="s">
        <v>688</v>
      </c>
      <c r="D631" s="76"/>
      <c r="E631" s="83" t="s">
        <v>679</v>
      </c>
      <c r="F631" s="76"/>
      <c r="G631" s="27" t="s">
        <v>30</v>
      </c>
      <c r="H631" s="76">
        <v>200</v>
      </c>
      <c r="I631" s="76">
        <v>16</v>
      </c>
      <c r="J631" s="76">
        <v>5</v>
      </c>
      <c r="K631" s="76">
        <v>24</v>
      </c>
      <c r="L631" s="76">
        <f t="shared" si="32"/>
        <v>120</v>
      </c>
      <c r="M631" s="24">
        <f t="shared" si="29"/>
        <v>384</v>
      </c>
    </row>
    <row r="632" spans="1:13">
      <c r="A632">
        <v>630</v>
      </c>
      <c r="B632" s="84" t="s">
        <v>677</v>
      </c>
      <c r="C632" s="82" t="s">
        <v>688</v>
      </c>
      <c r="D632" s="76"/>
      <c r="E632" s="83" t="s">
        <v>690</v>
      </c>
      <c r="F632" s="76" t="s">
        <v>682</v>
      </c>
      <c r="G632" s="7" t="s">
        <v>12</v>
      </c>
      <c r="H632" s="76">
        <v>2000</v>
      </c>
      <c r="I632" s="76">
        <v>1</v>
      </c>
      <c r="J632" s="76">
        <v>10</v>
      </c>
      <c r="K632" s="76">
        <v>24</v>
      </c>
      <c r="L632" s="76">
        <f t="shared" si="32"/>
        <v>240</v>
      </c>
      <c r="M632" s="24">
        <f t="shared" si="29"/>
        <v>480</v>
      </c>
    </row>
    <row r="633" spans="1:13">
      <c r="A633">
        <v>631</v>
      </c>
      <c r="B633" s="84" t="s">
        <v>677</v>
      </c>
      <c r="C633" s="82" t="s">
        <v>688</v>
      </c>
      <c r="D633" s="76" t="s">
        <v>691</v>
      </c>
      <c r="E633" s="83" t="s">
        <v>589</v>
      </c>
      <c r="F633" s="76"/>
      <c r="G633" s="4" t="s">
        <v>29</v>
      </c>
      <c r="H633" s="76">
        <v>120</v>
      </c>
      <c r="I633" s="76">
        <v>1</v>
      </c>
      <c r="J633" s="76">
        <v>5</v>
      </c>
      <c r="K633" s="76">
        <v>24</v>
      </c>
      <c r="L633" s="76">
        <f t="shared" si="32"/>
        <v>120</v>
      </c>
      <c r="M633" s="24">
        <f t="shared" si="29"/>
        <v>14.4</v>
      </c>
    </row>
    <row r="634" spans="1:13">
      <c r="A634">
        <v>632</v>
      </c>
      <c r="B634" s="84" t="s">
        <v>677</v>
      </c>
      <c r="C634" s="82" t="s">
        <v>688</v>
      </c>
      <c r="D634" s="76" t="s">
        <v>691</v>
      </c>
      <c r="E634" s="83" t="s">
        <v>651</v>
      </c>
      <c r="F634" s="76"/>
      <c r="G634" s="4" t="s">
        <v>29</v>
      </c>
      <c r="H634" s="76">
        <v>225</v>
      </c>
      <c r="I634" s="76">
        <v>1</v>
      </c>
      <c r="J634" s="76">
        <v>5</v>
      </c>
      <c r="K634" s="76">
        <v>24</v>
      </c>
      <c r="L634" s="76">
        <f t="shared" si="32"/>
        <v>120</v>
      </c>
      <c r="M634" s="24">
        <f t="shared" si="29"/>
        <v>27</v>
      </c>
    </row>
    <row r="635" spans="1:13">
      <c r="A635">
        <v>633</v>
      </c>
      <c r="B635" s="84" t="s">
        <v>677</v>
      </c>
      <c r="C635" s="82" t="s">
        <v>692</v>
      </c>
      <c r="D635" s="76"/>
      <c r="E635" s="83" t="s">
        <v>685</v>
      </c>
      <c r="F635" s="76"/>
      <c r="G635" s="27" t="s">
        <v>30</v>
      </c>
      <c r="H635" s="76">
        <v>240</v>
      </c>
      <c r="I635" s="76">
        <v>4</v>
      </c>
      <c r="J635" s="76">
        <v>10</v>
      </c>
      <c r="K635" s="76">
        <v>24</v>
      </c>
      <c r="L635" s="76">
        <f t="shared" si="32"/>
        <v>240</v>
      </c>
      <c r="M635" s="24">
        <f t="shared" si="29"/>
        <v>230.4</v>
      </c>
    </row>
    <row r="636" spans="1:13">
      <c r="A636">
        <v>634</v>
      </c>
      <c r="B636" s="84" t="s">
        <v>677</v>
      </c>
      <c r="C636" s="82" t="s">
        <v>692</v>
      </c>
      <c r="D636" s="76"/>
      <c r="E636" s="83" t="s">
        <v>441</v>
      </c>
      <c r="F636" s="76"/>
      <c r="G636" s="27" t="s">
        <v>30</v>
      </c>
      <c r="H636" s="76">
        <v>180</v>
      </c>
      <c r="I636" s="76">
        <v>3</v>
      </c>
      <c r="J636" s="76">
        <v>6</v>
      </c>
      <c r="K636" s="76">
        <v>24</v>
      </c>
      <c r="L636" s="76">
        <f t="shared" si="32"/>
        <v>144</v>
      </c>
      <c r="M636" s="24">
        <f t="shared" si="29"/>
        <v>77.760000000000005</v>
      </c>
    </row>
    <row r="637" spans="1:13">
      <c r="A637">
        <v>635</v>
      </c>
      <c r="B637" s="84" t="s">
        <v>677</v>
      </c>
      <c r="C637" s="82" t="s">
        <v>692</v>
      </c>
      <c r="D637" s="76"/>
      <c r="E637" s="83" t="s">
        <v>679</v>
      </c>
      <c r="F637" s="76"/>
      <c r="G637" s="27" t="s">
        <v>30</v>
      </c>
      <c r="H637" s="76">
        <v>200</v>
      </c>
      <c r="I637" s="76">
        <v>16</v>
      </c>
      <c r="J637" s="76">
        <v>5</v>
      </c>
      <c r="K637" s="76">
        <v>24</v>
      </c>
      <c r="L637" s="76">
        <f t="shared" si="32"/>
        <v>120</v>
      </c>
      <c r="M637" s="24">
        <f t="shared" si="29"/>
        <v>384</v>
      </c>
    </row>
    <row r="638" spans="1:13">
      <c r="A638">
        <v>636</v>
      </c>
      <c r="B638" s="84" t="s">
        <v>677</v>
      </c>
      <c r="C638" s="82" t="s">
        <v>692</v>
      </c>
      <c r="D638" s="76"/>
      <c r="E638" s="83" t="s">
        <v>693</v>
      </c>
      <c r="F638" s="76" t="s">
        <v>694</v>
      </c>
      <c r="G638" s="7" t="s">
        <v>12</v>
      </c>
      <c r="H638" s="76">
        <v>2000</v>
      </c>
      <c r="I638" s="76">
        <v>1</v>
      </c>
      <c r="J638" s="76">
        <v>10</v>
      </c>
      <c r="K638" s="76">
        <v>24</v>
      </c>
      <c r="L638" s="76">
        <f t="shared" si="32"/>
        <v>240</v>
      </c>
      <c r="M638" s="24">
        <f t="shared" si="29"/>
        <v>480</v>
      </c>
    </row>
    <row r="639" spans="1:13">
      <c r="A639">
        <v>637</v>
      </c>
      <c r="B639" s="84" t="s">
        <v>677</v>
      </c>
      <c r="C639" s="82" t="s">
        <v>695</v>
      </c>
      <c r="D639" s="76"/>
      <c r="E639" s="83" t="s">
        <v>696</v>
      </c>
      <c r="F639" s="76"/>
      <c r="G639" s="27" t="s">
        <v>30</v>
      </c>
      <c r="H639" s="76">
        <v>240</v>
      </c>
      <c r="I639" s="76">
        <v>4</v>
      </c>
      <c r="J639" s="76">
        <v>10</v>
      </c>
      <c r="K639" s="76">
        <v>24</v>
      </c>
      <c r="L639" s="76">
        <f t="shared" si="32"/>
        <v>240</v>
      </c>
      <c r="M639" s="24">
        <f t="shared" si="29"/>
        <v>230.4</v>
      </c>
    </row>
    <row r="640" spans="1:13">
      <c r="A640">
        <v>638</v>
      </c>
      <c r="B640" s="84" t="s">
        <v>677</v>
      </c>
      <c r="C640" s="82" t="s">
        <v>695</v>
      </c>
      <c r="D640" s="76"/>
      <c r="E640" s="83" t="s">
        <v>441</v>
      </c>
      <c r="F640" s="76"/>
      <c r="G640" s="27" t="s">
        <v>30</v>
      </c>
      <c r="H640" s="76">
        <v>180</v>
      </c>
      <c r="I640" s="76">
        <v>3</v>
      </c>
      <c r="J640" s="76">
        <v>6</v>
      </c>
      <c r="K640" s="76">
        <v>24</v>
      </c>
      <c r="L640" s="76">
        <f t="shared" si="32"/>
        <v>144</v>
      </c>
      <c r="M640" s="24">
        <f t="shared" ref="M640:M703" si="33">(L640*H640*I640)/1000</f>
        <v>77.760000000000005</v>
      </c>
    </row>
    <row r="641" spans="1:13">
      <c r="A641">
        <v>639</v>
      </c>
      <c r="B641" s="84" t="s">
        <v>677</v>
      </c>
      <c r="C641" s="82" t="s">
        <v>695</v>
      </c>
      <c r="D641" s="76"/>
      <c r="E641" s="83" t="s">
        <v>679</v>
      </c>
      <c r="F641" s="76"/>
      <c r="G641" s="27" t="s">
        <v>30</v>
      </c>
      <c r="H641" s="76">
        <v>20</v>
      </c>
      <c r="I641" s="76">
        <v>16</v>
      </c>
      <c r="J641" s="76">
        <v>5</v>
      </c>
      <c r="K641" s="76">
        <v>24</v>
      </c>
      <c r="L641" s="76">
        <f t="shared" si="32"/>
        <v>120</v>
      </c>
      <c r="M641" s="24">
        <f t="shared" si="33"/>
        <v>38.4</v>
      </c>
    </row>
    <row r="642" spans="1:13">
      <c r="A642">
        <v>640</v>
      </c>
      <c r="B642" s="84" t="s">
        <v>677</v>
      </c>
      <c r="C642" s="82" t="s">
        <v>695</v>
      </c>
      <c r="D642" s="76"/>
      <c r="E642" s="83" t="s">
        <v>697</v>
      </c>
      <c r="F642" s="76" t="s">
        <v>682</v>
      </c>
      <c r="G642" s="7" t="s">
        <v>12</v>
      </c>
      <c r="H642" s="76">
        <v>2000</v>
      </c>
      <c r="I642" s="76">
        <v>1</v>
      </c>
      <c r="J642" s="76">
        <v>10</v>
      </c>
      <c r="K642" s="76">
        <v>24</v>
      </c>
      <c r="L642" s="76">
        <f t="shared" si="32"/>
        <v>240</v>
      </c>
      <c r="M642" s="24">
        <f t="shared" si="33"/>
        <v>480</v>
      </c>
    </row>
    <row r="643" spans="1:13">
      <c r="A643">
        <v>641</v>
      </c>
      <c r="B643" s="84" t="s">
        <v>677</v>
      </c>
      <c r="C643" s="82" t="s">
        <v>698</v>
      </c>
      <c r="D643" s="76"/>
      <c r="E643" s="83" t="s">
        <v>685</v>
      </c>
      <c r="F643" s="76"/>
      <c r="G643" s="27" t="s">
        <v>30</v>
      </c>
      <c r="H643" s="76">
        <v>240</v>
      </c>
      <c r="I643" s="76">
        <v>4</v>
      </c>
      <c r="J643" s="76">
        <v>10</v>
      </c>
      <c r="K643" s="76">
        <v>24</v>
      </c>
      <c r="L643" s="76">
        <f t="shared" si="32"/>
        <v>240</v>
      </c>
      <c r="M643" s="24">
        <f t="shared" si="33"/>
        <v>230.4</v>
      </c>
    </row>
    <row r="644" spans="1:13">
      <c r="A644">
        <v>642</v>
      </c>
      <c r="B644" s="84" t="s">
        <v>677</v>
      </c>
      <c r="C644" s="82" t="s">
        <v>698</v>
      </c>
      <c r="D644" s="76"/>
      <c r="E644" s="83" t="s">
        <v>441</v>
      </c>
      <c r="F644" s="76"/>
      <c r="G644" s="27" t="s">
        <v>30</v>
      </c>
      <c r="H644" s="76">
        <v>180</v>
      </c>
      <c r="I644" s="76">
        <v>3</v>
      </c>
      <c r="J644" s="76">
        <v>6</v>
      </c>
      <c r="K644" s="76">
        <v>24</v>
      </c>
      <c r="L644" s="76">
        <f t="shared" si="32"/>
        <v>144</v>
      </c>
      <c r="M644" s="24">
        <f t="shared" si="33"/>
        <v>77.760000000000005</v>
      </c>
    </row>
    <row r="645" spans="1:13">
      <c r="A645">
        <v>643</v>
      </c>
      <c r="B645" s="84" t="s">
        <v>677</v>
      </c>
      <c r="C645" s="82" t="s">
        <v>698</v>
      </c>
      <c r="D645" s="76"/>
      <c r="E645" s="83" t="s">
        <v>679</v>
      </c>
      <c r="F645" s="76"/>
      <c r="G645" s="27" t="s">
        <v>30</v>
      </c>
      <c r="H645" s="76">
        <v>200</v>
      </c>
      <c r="I645" s="76">
        <v>16</v>
      </c>
      <c r="J645" s="76">
        <v>5</v>
      </c>
      <c r="K645" s="76">
        <v>24</v>
      </c>
      <c r="L645" s="76">
        <f t="shared" si="32"/>
        <v>120</v>
      </c>
      <c r="M645" s="24">
        <f t="shared" si="33"/>
        <v>384</v>
      </c>
    </row>
    <row r="646" spans="1:13">
      <c r="A646">
        <v>644</v>
      </c>
      <c r="B646" s="84" t="s">
        <v>677</v>
      </c>
      <c r="C646" s="82" t="s">
        <v>698</v>
      </c>
      <c r="D646" s="76"/>
      <c r="E646" s="83" t="s">
        <v>699</v>
      </c>
      <c r="F646" s="76" t="s">
        <v>682</v>
      </c>
      <c r="G646" s="7" t="s">
        <v>12</v>
      </c>
      <c r="H646" s="76">
        <v>2000</v>
      </c>
      <c r="I646" s="76">
        <v>1</v>
      </c>
      <c r="J646" s="76">
        <v>10</v>
      </c>
      <c r="K646" s="76">
        <v>24</v>
      </c>
      <c r="L646" s="76">
        <f t="shared" ref="L646:L669" si="34">J646*K646</f>
        <v>240</v>
      </c>
      <c r="M646" s="24">
        <f t="shared" si="33"/>
        <v>480</v>
      </c>
    </row>
    <row r="647" spans="1:13">
      <c r="A647">
        <v>645</v>
      </c>
      <c r="B647" s="84" t="s">
        <v>677</v>
      </c>
      <c r="C647" s="82" t="s">
        <v>700</v>
      </c>
      <c r="D647" s="76"/>
      <c r="E647" s="83" t="s">
        <v>679</v>
      </c>
      <c r="F647" s="76"/>
      <c r="G647" s="27" t="s">
        <v>30</v>
      </c>
      <c r="H647" s="76">
        <v>2000</v>
      </c>
      <c r="I647" s="76">
        <v>16</v>
      </c>
      <c r="J647" s="76">
        <v>5</v>
      </c>
      <c r="K647" s="76">
        <v>24</v>
      </c>
      <c r="L647" s="76">
        <f t="shared" si="34"/>
        <v>120</v>
      </c>
      <c r="M647" s="24">
        <f t="shared" si="33"/>
        <v>3840</v>
      </c>
    </row>
    <row r="648" spans="1:13">
      <c r="A648">
        <v>646</v>
      </c>
      <c r="B648" s="84" t="s">
        <v>677</v>
      </c>
      <c r="C648" s="82" t="s">
        <v>700</v>
      </c>
      <c r="D648" s="76"/>
      <c r="E648" s="83" t="s">
        <v>685</v>
      </c>
      <c r="F648" s="76"/>
      <c r="G648" s="27" t="s">
        <v>30</v>
      </c>
      <c r="H648" s="76">
        <v>240</v>
      </c>
      <c r="I648" s="76">
        <v>4</v>
      </c>
      <c r="J648" s="76">
        <v>10</v>
      </c>
      <c r="K648" s="76">
        <v>24</v>
      </c>
      <c r="L648" s="76">
        <f t="shared" si="34"/>
        <v>240</v>
      </c>
      <c r="M648" s="24">
        <f t="shared" si="33"/>
        <v>230.4</v>
      </c>
    </row>
    <row r="649" spans="1:13">
      <c r="A649">
        <v>647</v>
      </c>
      <c r="B649" s="84" t="s">
        <v>677</v>
      </c>
      <c r="C649" s="82" t="s">
        <v>700</v>
      </c>
      <c r="D649" s="76"/>
      <c r="E649" s="83" t="s">
        <v>441</v>
      </c>
      <c r="F649" s="76"/>
      <c r="G649" s="27" t="s">
        <v>30</v>
      </c>
      <c r="H649" s="76">
        <v>180</v>
      </c>
      <c r="I649" s="76">
        <v>3</v>
      </c>
      <c r="J649" s="76">
        <v>6</v>
      </c>
      <c r="K649" s="76">
        <v>24</v>
      </c>
      <c r="L649" s="76">
        <f t="shared" si="34"/>
        <v>144</v>
      </c>
      <c r="M649" s="24">
        <f t="shared" si="33"/>
        <v>77.760000000000005</v>
      </c>
    </row>
    <row r="650" spans="1:13">
      <c r="A650">
        <v>648</v>
      </c>
      <c r="B650" s="84" t="s">
        <v>677</v>
      </c>
      <c r="C650" s="82" t="s">
        <v>700</v>
      </c>
      <c r="D650" s="76"/>
      <c r="E650" s="83" t="s">
        <v>701</v>
      </c>
      <c r="F650" s="76" t="s">
        <v>682</v>
      </c>
      <c r="G650" s="7" t="s">
        <v>12</v>
      </c>
      <c r="H650" s="76">
        <v>2000</v>
      </c>
      <c r="I650" s="76">
        <v>1</v>
      </c>
      <c r="J650" s="76">
        <v>10</v>
      </c>
      <c r="K650" s="76">
        <v>24</v>
      </c>
      <c r="L650" s="76">
        <f t="shared" si="34"/>
        <v>240</v>
      </c>
      <c r="M650" s="24">
        <f t="shared" si="33"/>
        <v>480</v>
      </c>
    </row>
    <row r="651" spans="1:13">
      <c r="A651">
        <v>649</v>
      </c>
      <c r="B651" s="84" t="s">
        <v>677</v>
      </c>
      <c r="C651" s="82" t="s">
        <v>702</v>
      </c>
      <c r="D651" s="76"/>
      <c r="E651" s="83" t="s">
        <v>441</v>
      </c>
      <c r="F651" s="76"/>
      <c r="G651" s="27" t="s">
        <v>30</v>
      </c>
      <c r="H651" s="76">
        <v>180</v>
      </c>
      <c r="I651" s="76">
        <v>3</v>
      </c>
      <c r="J651" s="76">
        <v>6</v>
      </c>
      <c r="K651" s="76">
        <v>24</v>
      </c>
      <c r="L651" s="76">
        <f t="shared" si="34"/>
        <v>144</v>
      </c>
      <c r="M651" s="24">
        <f t="shared" si="33"/>
        <v>77.760000000000005</v>
      </c>
    </row>
    <row r="652" spans="1:13">
      <c r="A652">
        <v>650</v>
      </c>
      <c r="B652" s="84" t="s">
        <v>677</v>
      </c>
      <c r="C652" s="82" t="s">
        <v>702</v>
      </c>
      <c r="D652" s="76"/>
      <c r="E652" s="83" t="s">
        <v>685</v>
      </c>
      <c r="F652" s="76"/>
      <c r="G652" s="27" t="s">
        <v>30</v>
      </c>
      <c r="H652" s="76">
        <v>240</v>
      </c>
      <c r="I652" s="76">
        <v>4</v>
      </c>
      <c r="J652" s="76">
        <v>10</v>
      </c>
      <c r="K652" s="76">
        <v>24</v>
      </c>
      <c r="L652" s="76">
        <f t="shared" si="34"/>
        <v>240</v>
      </c>
      <c r="M652" s="24">
        <f t="shared" si="33"/>
        <v>230.4</v>
      </c>
    </row>
    <row r="653" spans="1:13">
      <c r="A653">
        <v>651</v>
      </c>
      <c r="B653" s="84" t="s">
        <v>677</v>
      </c>
      <c r="C653" s="82" t="s">
        <v>702</v>
      </c>
      <c r="D653" s="76"/>
      <c r="E653" s="83" t="s">
        <v>703</v>
      </c>
      <c r="F653" s="76" t="s">
        <v>682</v>
      </c>
      <c r="G653" s="7" t="s">
        <v>12</v>
      </c>
      <c r="H653" s="76">
        <v>2000</v>
      </c>
      <c r="I653" s="76">
        <v>1</v>
      </c>
      <c r="J653" s="76">
        <v>10</v>
      </c>
      <c r="K653" s="76">
        <v>24</v>
      </c>
      <c r="L653" s="76">
        <f t="shared" si="34"/>
        <v>240</v>
      </c>
      <c r="M653" s="24">
        <f t="shared" si="33"/>
        <v>480</v>
      </c>
    </row>
    <row r="654" spans="1:13">
      <c r="A654">
        <v>652</v>
      </c>
      <c r="B654" s="84" t="s">
        <v>677</v>
      </c>
      <c r="C654" s="82" t="s">
        <v>702</v>
      </c>
      <c r="D654" s="76"/>
      <c r="E654" s="83" t="s">
        <v>679</v>
      </c>
      <c r="F654" s="76"/>
      <c r="G654" s="27" t="s">
        <v>30</v>
      </c>
      <c r="H654" s="76">
        <v>200</v>
      </c>
      <c r="I654" s="76">
        <v>16</v>
      </c>
      <c r="J654" s="76">
        <v>5</v>
      </c>
      <c r="K654" s="76">
        <v>24</v>
      </c>
      <c r="L654" s="76">
        <f t="shared" si="34"/>
        <v>120</v>
      </c>
      <c r="M654" s="24">
        <f t="shared" si="33"/>
        <v>384</v>
      </c>
    </row>
    <row r="655" spans="1:13">
      <c r="A655">
        <v>653</v>
      </c>
      <c r="B655" s="84" t="s">
        <v>677</v>
      </c>
      <c r="C655" s="82" t="s">
        <v>704</v>
      </c>
      <c r="D655" s="76"/>
      <c r="E655" s="83" t="s">
        <v>685</v>
      </c>
      <c r="F655" s="76"/>
      <c r="G655" s="27" t="s">
        <v>30</v>
      </c>
      <c r="H655" s="76">
        <v>240</v>
      </c>
      <c r="I655" s="76">
        <v>4</v>
      </c>
      <c r="J655" s="76">
        <v>10</v>
      </c>
      <c r="K655" s="76">
        <v>24</v>
      </c>
      <c r="L655" s="76">
        <f t="shared" si="34"/>
        <v>240</v>
      </c>
      <c r="M655" s="24">
        <f t="shared" si="33"/>
        <v>230.4</v>
      </c>
    </row>
    <row r="656" spans="1:13">
      <c r="A656">
        <v>654</v>
      </c>
      <c r="B656" s="84" t="s">
        <v>677</v>
      </c>
      <c r="C656" s="82" t="s">
        <v>704</v>
      </c>
      <c r="D656" s="76"/>
      <c r="E656" s="83" t="s">
        <v>441</v>
      </c>
      <c r="F656" s="76"/>
      <c r="G656" s="27" t="s">
        <v>30</v>
      </c>
      <c r="H656" s="76">
        <v>180</v>
      </c>
      <c r="I656" s="76">
        <v>3</v>
      </c>
      <c r="J656" s="76">
        <v>6</v>
      </c>
      <c r="K656" s="76">
        <v>24</v>
      </c>
      <c r="L656" s="76">
        <f t="shared" si="34"/>
        <v>144</v>
      </c>
      <c r="M656" s="24">
        <f t="shared" si="33"/>
        <v>77.760000000000005</v>
      </c>
    </row>
    <row r="657" spans="1:13">
      <c r="A657">
        <v>655</v>
      </c>
      <c r="B657" s="84" t="s">
        <v>677</v>
      </c>
      <c r="C657" s="82" t="s">
        <v>704</v>
      </c>
      <c r="D657" s="76"/>
      <c r="E657" s="83" t="s">
        <v>679</v>
      </c>
      <c r="F657" s="76"/>
      <c r="G657" s="27" t="s">
        <v>30</v>
      </c>
      <c r="H657" s="76">
        <v>200</v>
      </c>
      <c r="I657" s="76">
        <v>16</v>
      </c>
      <c r="J657" s="76">
        <v>5</v>
      </c>
      <c r="K657" s="76">
        <v>24</v>
      </c>
      <c r="L657" s="76">
        <f t="shared" si="34"/>
        <v>120</v>
      </c>
      <c r="M657" s="24">
        <f t="shared" si="33"/>
        <v>384</v>
      </c>
    </row>
    <row r="658" spans="1:13">
      <c r="A658">
        <v>656</v>
      </c>
      <c r="B658" s="84" t="s">
        <v>677</v>
      </c>
      <c r="C658" s="82" t="s">
        <v>704</v>
      </c>
      <c r="D658" s="76"/>
      <c r="E658" s="83" t="s">
        <v>705</v>
      </c>
      <c r="F658" s="76" t="s">
        <v>682</v>
      </c>
      <c r="G658" s="7" t="s">
        <v>12</v>
      </c>
      <c r="H658" s="76">
        <v>2000</v>
      </c>
      <c r="I658" s="76">
        <v>1</v>
      </c>
      <c r="J658" s="76">
        <v>10</v>
      </c>
      <c r="K658" s="76">
        <v>24</v>
      </c>
      <c r="L658" s="76">
        <f t="shared" si="34"/>
        <v>240</v>
      </c>
      <c r="M658" s="24">
        <f t="shared" si="33"/>
        <v>480</v>
      </c>
    </row>
    <row r="659" spans="1:13">
      <c r="A659">
        <v>657</v>
      </c>
      <c r="B659" s="84" t="s">
        <v>677</v>
      </c>
      <c r="C659" s="82" t="s">
        <v>706</v>
      </c>
      <c r="D659" s="76"/>
      <c r="E659" s="83" t="s">
        <v>707</v>
      </c>
      <c r="F659" s="76" t="s">
        <v>682</v>
      </c>
      <c r="G659" s="7" t="s">
        <v>12</v>
      </c>
      <c r="H659" s="76">
        <v>2000</v>
      </c>
      <c r="I659" s="76">
        <v>1</v>
      </c>
      <c r="J659" s="76">
        <v>10</v>
      </c>
      <c r="K659" s="76">
        <v>24</v>
      </c>
      <c r="L659" s="76">
        <f t="shared" si="34"/>
        <v>240</v>
      </c>
      <c r="M659" s="24">
        <f t="shared" si="33"/>
        <v>480</v>
      </c>
    </row>
    <row r="660" spans="1:13">
      <c r="A660">
        <v>658</v>
      </c>
      <c r="B660" s="84" t="s">
        <v>677</v>
      </c>
      <c r="C660" s="82" t="s">
        <v>706</v>
      </c>
      <c r="D660" s="76"/>
      <c r="E660" s="83" t="s">
        <v>441</v>
      </c>
      <c r="F660" s="76"/>
      <c r="G660" s="27" t="s">
        <v>30</v>
      </c>
      <c r="H660" s="76">
        <v>180</v>
      </c>
      <c r="I660" s="76">
        <v>3</v>
      </c>
      <c r="J660" s="76">
        <v>6</v>
      </c>
      <c r="K660" s="76">
        <v>24</v>
      </c>
      <c r="L660" s="76">
        <f t="shared" si="34"/>
        <v>144</v>
      </c>
      <c r="M660" s="24">
        <f t="shared" si="33"/>
        <v>77.760000000000005</v>
      </c>
    </row>
    <row r="661" spans="1:13">
      <c r="A661">
        <v>659</v>
      </c>
      <c r="B661" s="84" t="s">
        <v>677</v>
      </c>
      <c r="C661" s="82" t="s">
        <v>706</v>
      </c>
      <c r="D661" s="76"/>
      <c r="E661" s="83" t="s">
        <v>708</v>
      </c>
      <c r="F661" s="76"/>
      <c r="G661" s="27" t="s">
        <v>30</v>
      </c>
      <c r="H661" s="76">
        <v>240</v>
      </c>
      <c r="I661" s="76">
        <v>4</v>
      </c>
      <c r="J661" s="76">
        <v>10</v>
      </c>
      <c r="K661" s="76">
        <v>24</v>
      </c>
      <c r="L661" s="76">
        <f t="shared" si="34"/>
        <v>240</v>
      </c>
      <c r="M661" s="24">
        <f t="shared" si="33"/>
        <v>230.4</v>
      </c>
    </row>
    <row r="662" spans="1:13">
      <c r="A662">
        <v>660</v>
      </c>
      <c r="B662" s="84" t="s">
        <v>677</v>
      </c>
      <c r="C662" s="82" t="s">
        <v>706</v>
      </c>
      <c r="D662" s="76"/>
      <c r="E662" s="83" t="s">
        <v>679</v>
      </c>
      <c r="F662" s="76"/>
      <c r="G662" s="27" t="s">
        <v>30</v>
      </c>
      <c r="H662" s="76">
        <v>200</v>
      </c>
      <c r="I662" s="76">
        <v>16</v>
      </c>
      <c r="J662" s="76">
        <v>5</v>
      </c>
      <c r="K662" s="76">
        <v>24</v>
      </c>
      <c r="L662" s="76">
        <f t="shared" si="34"/>
        <v>120</v>
      </c>
      <c r="M662" s="24">
        <f t="shared" si="33"/>
        <v>384</v>
      </c>
    </row>
    <row r="663" spans="1:13">
      <c r="A663">
        <v>661</v>
      </c>
      <c r="B663" s="84" t="s">
        <v>677</v>
      </c>
      <c r="C663" s="82" t="s">
        <v>709</v>
      </c>
      <c r="D663" s="76"/>
      <c r="E663" s="83" t="s">
        <v>710</v>
      </c>
      <c r="F663" s="76"/>
      <c r="G663" s="27" t="s">
        <v>30</v>
      </c>
      <c r="H663" s="76">
        <v>180</v>
      </c>
      <c r="I663" s="76">
        <v>3</v>
      </c>
      <c r="J663" s="76">
        <v>6</v>
      </c>
      <c r="K663" s="76">
        <v>24</v>
      </c>
      <c r="L663" s="76">
        <f t="shared" si="34"/>
        <v>144</v>
      </c>
      <c r="M663" s="24">
        <f t="shared" si="33"/>
        <v>77.760000000000005</v>
      </c>
    </row>
    <row r="664" spans="1:13">
      <c r="A664">
        <v>662</v>
      </c>
      <c r="B664" s="84" t="s">
        <v>677</v>
      </c>
      <c r="C664" s="82" t="s">
        <v>709</v>
      </c>
      <c r="D664" s="76"/>
      <c r="E664" s="83" t="s">
        <v>708</v>
      </c>
      <c r="F664" s="76"/>
      <c r="G664" s="27" t="s">
        <v>30</v>
      </c>
      <c r="H664" s="76">
        <v>240</v>
      </c>
      <c r="I664" s="76">
        <v>4</v>
      </c>
      <c r="J664" s="76">
        <v>10</v>
      </c>
      <c r="K664" s="76">
        <v>24</v>
      </c>
      <c r="L664" s="76">
        <f t="shared" si="34"/>
        <v>240</v>
      </c>
      <c r="M664" s="24">
        <f t="shared" si="33"/>
        <v>230.4</v>
      </c>
    </row>
    <row r="665" spans="1:13">
      <c r="A665">
        <v>663</v>
      </c>
      <c r="B665" s="84" t="s">
        <v>677</v>
      </c>
      <c r="C665" s="82" t="s">
        <v>709</v>
      </c>
      <c r="D665" s="76"/>
      <c r="E665" s="83" t="s">
        <v>711</v>
      </c>
      <c r="F665" s="76"/>
      <c r="G665" s="27" t="s">
        <v>30</v>
      </c>
      <c r="H665" s="76">
        <v>200</v>
      </c>
      <c r="I665" s="76">
        <v>16</v>
      </c>
      <c r="J665" s="76">
        <v>5</v>
      </c>
      <c r="K665" s="76">
        <v>24</v>
      </c>
      <c r="L665" s="76">
        <f t="shared" si="34"/>
        <v>120</v>
      </c>
      <c r="M665" s="24">
        <f t="shared" si="33"/>
        <v>384</v>
      </c>
    </row>
    <row r="666" spans="1:13">
      <c r="A666">
        <v>664</v>
      </c>
      <c r="B666" s="84" t="s">
        <v>677</v>
      </c>
      <c r="C666" s="82" t="s">
        <v>712</v>
      </c>
      <c r="D666" s="76"/>
      <c r="E666" s="83" t="s">
        <v>685</v>
      </c>
      <c r="F666" s="76"/>
      <c r="G666" s="27" t="s">
        <v>30</v>
      </c>
      <c r="H666" s="76">
        <v>240</v>
      </c>
      <c r="I666" s="76">
        <v>4</v>
      </c>
      <c r="J666" s="76">
        <v>10</v>
      </c>
      <c r="K666" s="76">
        <v>24</v>
      </c>
      <c r="L666" s="76">
        <f t="shared" si="34"/>
        <v>240</v>
      </c>
      <c r="M666" s="24">
        <f t="shared" si="33"/>
        <v>230.4</v>
      </c>
    </row>
    <row r="667" spans="1:13">
      <c r="A667">
        <v>665</v>
      </c>
      <c r="B667" s="84" t="s">
        <v>677</v>
      </c>
      <c r="C667" s="82" t="s">
        <v>712</v>
      </c>
      <c r="D667" s="76"/>
      <c r="E667" s="83" t="s">
        <v>441</v>
      </c>
      <c r="F667" s="76"/>
      <c r="G667" s="27" t="s">
        <v>30</v>
      </c>
      <c r="H667" s="76">
        <v>180</v>
      </c>
      <c r="I667" s="76">
        <v>3</v>
      </c>
      <c r="J667" s="76">
        <v>6</v>
      </c>
      <c r="K667" s="76">
        <v>24</v>
      </c>
      <c r="L667" s="76">
        <f t="shared" si="34"/>
        <v>144</v>
      </c>
      <c r="M667" s="24">
        <f t="shared" si="33"/>
        <v>77.760000000000005</v>
      </c>
    </row>
    <row r="668" spans="1:13">
      <c r="A668">
        <v>666</v>
      </c>
      <c r="B668" s="84" t="s">
        <v>677</v>
      </c>
      <c r="C668" s="82" t="s">
        <v>712</v>
      </c>
      <c r="D668" s="76"/>
      <c r="E668" s="83" t="s">
        <v>679</v>
      </c>
      <c r="F668" s="76"/>
      <c r="G668" s="27" t="s">
        <v>30</v>
      </c>
      <c r="H668" s="76">
        <v>200</v>
      </c>
      <c r="I668" s="76">
        <v>16</v>
      </c>
      <c r="J668" s="76">
        <v>5</v>
      </c>
      <c r="K668" s="76">
        <v>24</v>
      </c>
      <c r="L668" s="76">
        <f t="shared" si="34"/>
        <v>120</v>
      </c>
      <c r="M668" s="24">
        <f t="shared" si="33"/>
        <v>384</v>
      </c>
    </row>
    <row r="669" spans="1:13">
      <c r="A669">
        <v>667</v>
      </c>
      <c r="B669" s="84" t="s">
        <v>677</v>
      </c>
      <c r="C669" s="82" t="s">
        <v>712</v>
      </c>
      <c r="D669" s="76"/>
      <c r="E669" s="83" t="s">
        <v>713</v>
      </c>
      <c r="F669" s="76" t="s">
        <v>682</v>
      </c>
      <c r="G669" s="7" t="s">
        <v>12</v>
      </c>
      <c r="H669" s="76">
        <v>2000</v>
      </c>
      <c r="I669" s="76">
        <v>1</v>
      </c>
      <c r="J669" s="76">
        <v>10</v>
      </c>
      <c r="K669" s="76">
        <v>24</v>
      </c>
      <c r="L669" s="76">
        <f t="shared" si="34"/>
        <v>240</v>
      </c>
      <c r="M669" s="24">
        <f t="shared" si="33"/>
        <v>480</v>
      </c>
    </row>
    <row r="670" spans="1:13">
      <c r="A670">
        <v>668</v>
      </c>
      <c r="B670" s="84" t="s">
        <v>677</v>
      </c>
      <c r="C670" s="82" t="s">
        <v>714</v>
      </c>
      <c r="D670" s="76"/>
      <c r="E670" s="83" t="s">
        <v>689</v>
      </c>
      <c r="F670" s="76"/>
      <c r="G670" s="27" t="s">
        <v>30</v>
      </c>
      <c r="H670" s="76">
        <v>180</v>
      </c>
      <c r="I670" s="76">
        <v>4</v>
      </c>
      <c r="J670" s="76">
        <v>8</v>
      </c>
      <c r="K670" s="76">
        <v>22</v>
      </c>
      <c r="L670" s="76">
        <f t="shared" ref="L670:L687" si="35">J670*K670</f>
        <v>176</v>
      </c>
      <c r="M670" s="24">
        <f t="shared" si="33"/>
        <v>126.72</v>
      </c>
    </row>
    <row r="671" spans="1:13">
      <c r="A671">
        <v>669</v>
      </c>
      <c r="B671" s="84" t="s">
        <v>677</v>
      </c>
      <c r="C671" s="82" t="s">
        <v>714</v>
      </c>
      <c r="D671" s="76"/>
      <c r="E671" s="83" t="s">
        <v>715</v>
      </c>
      <c r="F671" s="76"/>
      <c r="G671" s="27" t="s">
        <v>30</v>
      </c>
      <c r="H671" s="76">
        <v>240</v>
      </c>
      <c r="I671" s="76">
        <v>4</v>
      </c>
      <c r="J671" s="76">
        <v>8</v>
      </c>
      <c r="K671" s="76">
        <v>22</v>
      </c>
      <c r="L671" s="76">
        <f t="shared" si="35"/>
        <v>176</v>
      </c>
      <c r="M671" s="24">
        <f t="shared" si="33"/>
        <v>168.96</v>
      </c>
    </row>
    <row r="672" spans="1:13">
      <c r="A672">
        <v>670</v>
      </c>
      <c r="B672" s="84" t="s">
        <v>677</v>
      </c>
      <c r="C672" s="82" t="s">
        <v>714</v>
      </c>
      <c r="D672" s="76"/>
      <c r="E672" s="83" t="s">
        <v>716</v>
      </c>
      <c r="F672" s="76" t="s">
        <v>717</v>
      </c>
      <c r="G672" s="66" t="s">
        <v>354</v>
      </c>
      <c r="H672" s="76">
        <v>800</v>
      </c>
      <c r="I672" s="76">
        <v>1</v>
      </c>
      <c r="J672" s="76">
        <v>1</v>
      </c>
      <c r="K672" s="76">
        <v>22</v>
      </c>
      <c r="L672" s="76">
        <f t="shared" si="35"/>
        <v>22</v>
      </c>
      <c r="M672" s="24">
        <f t="shared" si="33"/>
        <v>17.600000000000001</v>
      </c>
    </row>
    <row r="673" spans="1:13">
      <c r="A673">
        <v>671</v>
      </c>
      <c r="B673" s="84" t="s">
        <v>677</v>
      </c>
      <c r="C673" s="82" t="s">
        <v>714</v>
      </c>
      <c r="D673" s="76"/>
      <c r="E673" s="83" t="s">
        <v>718</v>
      </c>
      <c r="F673" s="76" t="s">
        <v>682</v>
      </c>
      <c r="G673" s="7" t="s">
        <v>12</v>
      </c>
      <c r="H673" s="76">
        <v>1000</v>
      </c>
      <c r="I673" s="76">
        <v>1</v>
      </c>
      <c r="J673" s="76">
        <v>6</v>
      </c>
      <c r="K673" s="76">
        <v>22</v>
      </c>
      <c r="L673" s="76">
        <f t="shared" si="35"/>
        <v>132</v>
      </c>
      <c r="M673" s="24">
        <f t="shared" si="33"/>
        <v>132</v>
      </c>
    </row>
    <row r="674" spans="1:13">
      <c r="A674">
        <v>672</v>
      </c>
      <c r="B674" s="84" t="s">
        <v>677</v>
      </c>
      <c r="C674" s="82" t="s">
        <v>714</v>
      </c>
      <c r="D674" s="76"/>
      <c r="E674" s="83" t="s">
        <v>719</v>
      </c>
      <c r="F674" s="76" t="s">
        <v>720</v>
      </c>
      <c r="G674" s="7" t="s">
        <v>12</v>
      </c>
      <c r="H674" s="76">
        <v>1000</v>
      </c>
      <c r="I674" s="76">
        <v>1</v>
      </c>
      <c r="J674" s="76">
        <v>6</v>
      </c>
      <c r="K674" s="76">
        <v>22</v>
      </c>
      <c r="L674" s="76">
        <f t="shared" si="35"/>
        <v>132</v>
      </c>
      <c r="M674" s="24">
        <f t="shared" si="33"/>
        <v>132</v>
      </c>
    </row>
    <row r="675" spans="1:13">
      <c r="A675">
        <v>673</v>
      </c>
      <c r="B675" s="84" t="s">
        <v>677</v>
      </c>
      <c r="C675" s="82" t="s">
        <v>714</v>
      </c>
      <c r="D675" s="76"/>
      <c r="E675" s="83" t="s">
        <v>721</v>
      </c>
      <c r="F675" s="76" t="s">
        <v>682</v>
      </c>
      <c r="G675" s="7" t="s">
        <v>12</v>
      </c>
      <c r="H675" s="76">
        <v>1000</v>
      </c>
      <c r="I675" s="76">
        <v>1</v>
      </c>
      <c r="J675" s="76">
        <v>6</v>
      </c>
      <c r="K675" s="76">
        <v>22</v>
      </c>
      <c r="L675" s="76">
        <f t="shared" si="35"/>
        <v>132</v>
      </c>
      <c r="M675" s="24">
        <f t="shared" si="33"/>
        <v>132</v>
      </c>
    </row>
    <row r="676" spans="1:13">
      <c r="A676">
        <v>674</v>
      </c>
      <c r="B676" s="84" t="s">
        <v>677</v>
      </c>
      <c r="C676" s="82" t="s">
        <v>714</v>
      </c>
      <c r="D676" s="76"/>
      <c r="E676" s="83" t="s">
        <v>497</v>
      </c>
      <c r="F676" s="76"/>
      <c r="G676" s="66" t="s">
        <v>354</v>
      </c>
      <c r="H676" s="76">
        <v>150</v>
      </c>
      <c r="I676" s="76">
        <v>1</v>
      </c>
      <c r="J676" s="76">
        <v>8</v>
      </c>
      <c r="K676" s="76">
        <v>22</v>
      </c>
      <c r="L676" s="76">
        <f>J676*K676</f>
        <v>176</v>
      </c>
      <c r="M676" s="24">
        <f t="shared" si="33"/>
        <v>26.4</v>
      </c>
    </row>
    <row r="677" spans="1:13">
      <c r="A677">
        <v>675</v>
      </c>
      <c r="B677" s="84" t="s">
        <v>677</v>
      </c>
      <c r="C677" s="82" t="s">
        <v>714</v>
      </c>
      <c r="D677" s="76"/>
      <c r="E677" s="83" t="s">
        <v>679</v>
      </c>
      <c r="F677" s="76"/>
      <c r="G677" s="27" t="s">
        <v>30</v>
      </c>
      <c r="H677" s="76">
        <v>200</v>
      </c>
      <c r="I677" s="76">
        <v>16</v>
      </c>
      <c r="J677" s="76">
        <v>5</v>
      </c>
      <c r="K677" s="76">
        <v>22</v>
      </c>
      <c r="L677" s="76">
        <f t="shared" si="35"/>
        <v>110</v>
      </c>
      <c r="M677" s="24">
        <f t="shared" si="33"/>
        <v>352</v>
      </c>
    </row>
    <row r="678" spans="1:13">
      <c r="A678">
        <v>676</v>
      </c>
      <c r="B678" s="84" t="s">
        <v>677</v>
      </c>
      <c r="C678" s="82" t="s">
        <v>722</v>
      </c>
      <c r="D678" s="76"/>
      <c r="E678" s="83" t="s">
        <v>657</v>
      </c>
      <c r="F678" s="76"/>
      <c r="G678" s="27" t="s">
        <v>30</v>
      </c>
      <c r="H678" s="76">
        <v>200</v>
      </c>
      <c r="I678" s="76">
        <v>20</v>
      </c>
      <c r="J678" s="76">
        <v>5</v>
      </c>
      <c r="K678" s="76">
        <v>24</v>
      </c>
      <c r="L678" s="76">
        <f t="shared" si="35"/>
        <v>120</v>
      </c>
      <c r="M678" s="24">
        <f t="shared" si="33"/>
        <v>480</v>
      </c>
    </row>
    <row r="679" spans="1:13">
      <c r="A679">
        <v>677</v>
      </c>
      <c r="B679" s="84" t="s">
        <v>677</v>
      </c>
      <c r="C679" s="82" t="s">
        <v>723</v>
      </c>
      <c r="D679" s="76"/>
      <c r="E679" s="83" t="s">
        <v>657</v>
      </c>
      <c r="F679" s="76"/>
      <c r="G679" s="27" t="s">
        <v>30</v>
      </c>
      <c r="H679" s="76">
        <v>200</v>
      </c>
      <c r="I679" s="76">
        <v>20</v>
      </c>
      <c r="J679" s="76">
        <v>5</v>
      </c>
      <c r="K679" s="76">
        <v>24</v>
      </c>
      <c r="L679" s="76">
        <f t="shared" si="35"/>
        <v>120</v>
      </c>
      <c r="M679" s="24">
        <f t="shared" si="33"/>
        <v>480</v>
      </c>
    </row>
    <row r="680" spans="1:13">
      <c r="A680">
        <v>678</v>
      </c>
      <c r="B680" s="84" t="s">
        <v>677</v>
      </c>
      <c r="C680" s="82" t="s">
        <v>421</v>
      </c>
      <c r="D680" s="76"/>
      <c r="E680" s="83" t="s">
        <v>657</v>
      </c>
      <c r="F680" s="76"/>
      <c r="G680" s="27" t="s">
        <v>30</v>
      </c>
      <c r="H680" s="76">
        <v>200</v>
      </c>
      <c r="I680" s="76">
        <v>10</v>
      </c>
      <c r="J680" s="76">
        <v>5</v>
      </c>
      <c r="K680" s="76">
        <v>24</v>
      </c>
      <c r="L680" s="76">
        <f t="shared" si="35"/>
        <v>120</v>
      </c>
      <c r="M680" s="24">
        <f t="shared" si="33"/>
        <v>240</v>
      </c>
    </row>
    <row r="681" spans="1:13">
      <c r="A681">
        <v>679</v>
      </c>
      <c r="B681" s="84" t="s">
        <v>677</v>
      </c>
      <c r="C681" s="82" t="s">
        <v>419</v>
      </c>
      <c r="D681" s="76"/>
      <c r="E681" s="83" t="s">
        <v>724</v>
      </c>
      <c r="F681" s="76"/>
      <c r="G681" s="27" t="s">
        <v>30</v>
      </c>
      <c r="H681" s="76">
        <v>200</v>
      </c>
      <c r="I681" s="76">
        <v>10</v>
      </c>
      <c r="J681" s="76">
        <v>5</v>
      </c>
      <c r="K681" s="76">
        <v>24</v>
      </c>
      <c r="L681" s="76">
        <f t="shared" si="35"/>
        <v>120</v>
      </c>
      <c r="M681" s="24">
        <f t="shared" si="33"/>
        <v>240</v>
      </c>
    </row>
    <row r="682" spans="1:13">
      <c r="A682">
        <v>680</v>
      </c>
      <c r="B682" s="84" t="s">
        <v>677</v>
      </c>
      <c r="C682" s="82" t="s">
        <v>725</v>
      </c>
      <c r="D682" s="76"/>
      <c r="E682" s="83" t="s">
        <v>721</v>
      </c>
      <c r="F682" s="76"/>
      <c r="G682" s="7" t="s">
        <v>12</v>
      </c>
      <c r="H682" s="76">
        <v>1000</v>
      </c>
      <c r="I682" s="76">
        <v>1</v>
      </c>
      <c r="J682" s="76">
        <v>5</v>
      </c>
      <c r="K682" s="76">
        <v>22</v>
      </c>
      <c r="L682" s="76">
        <f t="shared" si="35"/>
        <v>110</v>
      </c>
      <c r="M682" s="24">
        <f t="shared" si="33"/>
        <v>110</v>
      </c>
    </row>
    <row r="683" spans="1:13">
      <c r="A683">
        <v>681</v>
      </c>
      <c r="B683" s="84" t="s">
        <v>677</v>
      </c>
      <c r="C683" s="82" t="s">
        <v>725</v>
      </c>
      <c r="D683" s="76"/>
      <c r="E683" s="83" t="s">
        <v>721</v>
      </c>
      <c r="F683" s="76"/>
      <c r="G683" s="7" t="s">
        <v>12</v>
      </c>
      <c r="H683" s="76">
        <v>1000</v>
      </c>
      <c r="I683" s="76">
        <v>1</v>
      </c>
      <c r="J683" s="76">
        <v>5</v>
      </c>
      <c r="K683" s="76">
        <v>22</v>
      </c>
      <c r="L683" s="76">
        <f t="shared" si="35"/>
        <v>110</v>
      </c>
      <c r="M683" s="24">
        <f t="shared" si="33"/>
        <v>110</v>
      </c>
    </row>
    <row r="684" spans="1:13">
      <c r="A684">
        <v>682</v>
      </c>
      <c r="B684" s="84" t="s">
        <v>677</v>
      </c>
      <c r="C684" s="82" t="s">
        <v>725</v>
      </c>
      <c r="D684" s="76"/>
      <c r="E684" s="83" t="s">
        <v>721</v>
      </c>
      <c r="F684" s="76"/>
      <c r="G684" s="7" t="s">
        <v>12</v>
      </c>
      <c r="H684" s="76">
        <v>1000</v>
      </c>
      <c r="I684" s="76">
        <v>1</v>
      </c>
      <c r="J684" s="76">
        <v>5</v>
      </c>
      <c r="K684" s="76">
        <v>22</v>
      </c>
      <c r="L684" s="76">
        <f t="shared" si="35"/>
        <v>110</v>
      </c>
      <c r="M684" s="24">
        <f t="shared" si="33"/>
        <v>110</v>
      </c>
    </row>
    <row r="685" spans="1:13">
      <c r="A685">
        <v>683</v>
      </c>
      <c r="B685" s="84" t="s">
        <v>677</v>
      </c>
      <c r="C685" s="82" t="s">
        <v>725</v>
      </c>
      <c r="D685" s="76"/>
      <c r="E685" s="83" t="s">
        <v>721</v>
      </c>
      <c r="F685" s="76"/>
      <c r="G685" s="7" t="s">
        <v>12</v>
      </c>
      <c r="H685" s="76">
        <v>1000</v>
      </c>
      <c r="I685" s="76">
        <v>1</v>
      </c>
      <c r="J685" s="76">
        <v>5</v>
      </c>
      <c r="K685" s="76">
        <v>22</v>
      </c>
      <c r="L685" s="76">
        <f t="shared" si="35"/>
        <v>110</v>
      </c>
      <c r="M685" s="24">
        <f t="shared" si="33"/>
        <v>110</v>
      </c>
    </row>
    <row r="686" spans="1:13">
      <c r="A686">
        <v>684</v>
      </c>
      <c r="B686" s="84" t="s">
        <v>677</v>
      </c>
      <c r="C686" s="82" t="s">
        <v>725</v>
      </c>
      <c r="D686" s="76"/>
      <c r="E686" s="83" t="s">
        <v>456</v>
      </c>
      <c r="F686" s="76"/>
      <c r="G686" s="27" t="s">
        <v>30</v>
      </c>
      <c r="H686" s="76">
        <v>180</v>
      </c>
      <c r="I686" s="76">
        <v>6</v>
      </c>
      <c r="J686" s="76">
        <v>4</v>
      </c>
      <c r="K686" s="76">
        <v>22</v>
      </c>
      <c r="L686" s="76">
        <f t="shared" si="35"/>
        <v>88</v>
      </c>
      <c r="M686" s="24">
        <f t="shared" si="33"/>
        <v>95.04</v>
      </c>
    </row>
    <row r="687" spans="1:13">
      <c r="A687">
        <v>685</v>
      </c>
      <c r="B687" s="84" t="s">
        <v>677</v>
      </c>
      <c r="C687" s="82" t="s">
        <v>725</v>
      </c>
      <c r="D687" s="76"/>
      <c r="E687" s="83" t="s">
        <v>477</v>
      </c>
      <c r="F687" s="76"/>
      <c r="G687" s="27" t="s">
        <v>30</v>
      </c>
      <c r="H687" s="76">
        <v>200</v>
      </c>
      <c r="I687" s="76">
        <v>16</v>
      </c>
      <c r="J687" s="76">
        <v>5</v>
      </c>
      <c r="K687" s="76">
        <v>22</v>
      </c>
      <c r="L687" s="76">
        <f t="shared" si="35"/>
        <v>110</v>
      </c>
      <c r="M687" s="24">
        <f t="shared" si="33"/>
        <v>352</v>
      </c>
    </row>
    <row r="688" spans="1:13">
      <c r="A688">
        <v>686</v>
      </c>
      <c r="B688" s="85" t="s">
        <v>727</v>
      </c>
      <c r="C688" s="78" t="s">
        <v>726</v>
      </c>
      <c r="D688" s="75"/>
      <c r="E688" s="83" t="s">
        <v>405</v>
      </c>
      <c r="F688" s="76"/>
      <c r="G688" s="27" t="s">
        <v>30</v>
      </c>
      <c r="H688" s="76">
        <v>180</v>
      </c>
      <c r="I688" s="76">
        <v>4</v>
      </c>
      <c r="J688" s="76">
        <v>5</v>
      </c>
      <c r="K688" s="76">
        <v>24</v>
      </c>
      <c r="L688" s="76">
        <f t="shared" ref="L688:L719" si="36">J688*K688</f>
        <v>120</v>
      </c>
      <c r="M688" s="24">
        <f t="shared" si="33"/>
        <v>86.4</v>
      </c>
    </row>
    <row r="689" spans="1:13">
      <c r="A689">
        <v>687</v>
      </c>
      <c r="B689" s="85" t="s">
        <v>727</v>
      </c>
      <c r="C689" s="78" t="s">
        <v>726</v>
      </c>
      <c r="D689" s="75"/>
      <c r="E689" s="83" t="s">
        <v>388</v>
      </c>
      <c r="F689" s="76"/>
      <c r="G689" s="27" t="s">
        <v>30</v>
      </c>
      <c r="H689" s="76">
        <v>200</v>
      </c>
      <c r="I689" s="76">
        <v>8</v>
      </c>
      <c r="J689" s="76">
        <v>5</v>
      </c>
      <c r="K689" s="76">
        <v>24</v>
      </c>
      <c r="L689" s="76">
        <f t="shared" si="36"/>
        <v>120</v>
      </c>
      <c r="M689" s="24">
        <f t="shared" si="33"/>
        <v>192</v>
      </c>
    </row>
    <row r="690" spans="1:13">
      <c r="A690">
        <v>688</v>
      </c>
      <c r="B690" s="85" t="s">
        <v>727</v>
      </c>
      <c r="C690" s="78" t="s">
        <v>728</v>
      </c>
      <c r="D690" s="75"/>
      <c r="E690" s="83" t="s">
        <v>729</v>
      </c>
      <c r="F690" s="76" t="s">
        <v>730</v>
      </c>
      <c r="G690" s="7" t="s">
        <v>12</v>
      </c>
      <c r="H690" s="76">
        <v>3360</v>
      </c>
      <c r="I690" s="76">
        <v>1</v>
      </c>
      <c r="J690" s="76">
        <v>8</v>
      </c>
      <c r="K690" s="76">
        <v>24</v>
      </c>
      <c r="L690" s="76">
        <f t="shared" si="36"/>
        <v>192</v>
      </c>
      <c r="M690" s="24">
        <f t="shared" si="33"/>
        <v>645.12</v>
      </c>
    </row>
    <row r="691" spans="1:13">
      <c r="A691">
        <v>689</v>
      </c>
      <c r="B691" s="85" t="s">
        <v>727</v>
      </c>
      <c r="C691" s="78" t="s">
        <v>731</v>
      </c>
      <c r="D691" s="75"/>
      <c r="E691" s="83" t="s">
        <v>405</v>
      </c>
      <c r="F691" s="76"/>
      <c r="G691" s="27" t="s">
        <v>30</v>
      </c>
      <c r="H691" s="76">
        <v>180</v>
      </c>
      <c r="I691" s="76">
        <v>4</v>
      </c>
      <c r="J691" s="76">
        <v>5</v>
      </c>
      <c r="K691" s="76">
        <v>24</v>
      </c>
      <c r="L691" s="76">
        <f t="shared" si="36"/>
        <v>120</v>
      </c>
      <c r="M691" s="24">
        <f t="shared" si="33"/>
        <v>86.4</v>
      </c>
    </row>
    <row r="692" spans="1:13">
      <c r="A692">
        <v>690</v>
      </c>
      <c r="B692" s="85" t="s">
        <v>727</v>
      </c>
      <c r="C692" s="78" t="s">
        <v>731</v>
      </c>
      <c r="D692" s="75"/>
      <c r="E692" s="83" t="s">
        <v>397</v>
      </c>
      <c r="F692" s="76"/>
      <c r="G692" s="27" t="s">
        <v>30</v>
      </c>
      <c r="H692" s="76">
        <v>200</v>
      </c>
      <c r="I692" s="76">
        <v>8</v>
      </c>
      <c r="J692" s="76">
        <v>5</v>
      </c>
      <c r="K692" s="76">
        <v>24</v>
      </c>
      <c r="L692" s="76">
        <f t="shared" si="36"/>
        <v>120</v>
      </c>
      <c r="M692" s="24">
        <f t="shared" si="33"/>
        <v>192</v>
      </c>
    </row>
    <row r="693" spans="1:13">
      <c r="A693">
        <v>691</v>
      </c>
      <c r="B693" s="85" t="s">
        <v>727</v>
      </c>
      <c r="C693" s="78" t="s">
        <v>731</v>
      </c>
      <c r="D693" s="75"/>
      <c r="E693" s="83" t="s">
        <v>729</v>
      </c>
      <c r="F693" s="76" t="s">
        <v>732</v>
      </c>
      <c r="G693" s="7" t="s">
        <v>12</v>
      </c>
      <c r="H693" s="76">
        <v>3360</v>
      </c>
      <c r="I693" s="76">
        <v>1</v>
      </c>
      <c r="J693" s="76">
        <v>8</v>
      </c>
      <c r="K693" s="76">
        <v>24</v>
      </c>
      <c r="L693" s="76">
        <f t="shared" si="36"/>
        <v>192</v>
      </c>
      <c r="M693" s="24">
        <f t="shared" si="33"/>
        <v>645.12</v>
      </c>
    </row>
    <row r="694" spans="1:13">
      <c r="A694">
        <v>692</v>
      </c>
      <c r="B694" s="85" t="s">
        <v>727</v>
      </c>
      <c r="C694" s="78" t="s">
        <v>733</v>
      </c>
      <c r="D694" s="75"/>
      <c r="E694" s="79" t="s">
        <v>397</v>
      </c>
      <c r="F694" s="76"/>
      <c r="G694" s="27" t="s">
        <v>30</v>
      </c>
      <c r="H694" s="76">
        <v>200</v>
      </c>
      <c r="I694" s="76">
        <v>8</v>
      </c>
      <c r="J694" s="76">
        <v>5</v>
      </c>
      <c r="K694" s="76">
        <v>24</v>
      </c>
      <c r="L694" s="76">
        <f t="shared" si="36"/>
        <v>120</v>
      </c>
      <c r="M694" s="24">
        <f t="shared" si="33"/>
        <v>192</v>
      </c>
    </row>
    <row r="695" spans="1:13">
      <c r="A695">
        <v>693</v>
      </c>
      <c r="B695" s="85" t="s">
        <v>727</v>
      </c>
      <c r="C695" s="78" t="s">
        <v>733</v>
      </c>
      <c r="D695" s="75"/>
      <c r="E695" s="79" t="s">
        <v>441</v>
      </c>
      <c r="F695" s="76"/>
      <c r="G695" s="27" t="s">
        <v>30</v>
      </c>
      <c r="H695" s="76">
        <v>180</v>
      </c>
      <c r="I695" s="76">
        <v>3</v>
      </c>
      <c r="J695" s="76">
        <v>5</v>
      </c>
      <c r="K695" s="76">
        <v>24</v>
      </c>
      <c r="L695" s="76">
        <f t="shared" si="36"/>
        <v>120</v>
      </c>
      <c r="M695" s="24">
        <f t="shared" si="33"/>
        <v>64.8</v>
      </c>
    </row>
    <row r="696" spans="1:13">
      <c r="A696">
        <v>694</v>
      </c>
      <c r="B696" s="85" t="s">
        <v>727</v>
      </c>
      <c r="C696" s="78" t="s">
        <v>733</v>
      </c>
      <c r="D696" s="75"/>
      <c r="E696" s="79" t="s">
        <v>729</v>
      </c>
      <c r="F696" s="76" t="s">
        <v>730</v>
      </c>
      <c r="G696" s="7" t="s">
        <v>12</v>
      </c>
      <c r="H696" s="76">
        <v>3360</v>
      </c>
      <c r="I696" s="76">
        <v>1</v>
      </c>
      <c r="J696" s="76">
        <v>8</v>
      </c>
      <c r="K696" s="76">
        <v>24</v>
      </c>
      <c r="L696" s="76">
        <f t="shared" si="36"/>
        <v>192</v>
      </c>
      <c r="M696" s="24">
        <f t="shared" si="33"/>
        <v>645.12</v>
      </c>
    </row>
    <row r="697" spans="1:13">
      <c r="A697">
        <v>695</v>
      </c>
      <c r="B697" s="85" t="s">
        <v>727</v>
      </c>
      <c r="C697" s="78" t="s">
        <v>734</v>
      </c>
      <c r="D697" s="75"/>
      <c r="E697" s="79" t="s">
        <v>397</v>
      </c>
      <c r="F697" s="76"/>
      <c r="G697" s="27" t="s">
        <v>30</v>
      </c>
      <c r="H697" s="76">
        <v>200</v>
      </c>
      <c r="I697" s="76">
        <v>8</v>
      </c>
      <c r="J697" s="76">
        <v>5</v>
      </c>
      <c r="K697" s="76">
        <v>24</v>
      </c>
      <c r="L697" s="76">
        <f t="shared" si="36"/>
        <v>120</v>
      </c>
      <c r="M697" s="24">
        <f t="shared" si="33"/>
        <v>192</v>
      </c>
    </row>
    <row r="698" spans="1:13">
      <c r="A698">
        <v>696</v>
      </c>
      <c r="B698" s="85" t="s">
        <v>727</v>
      </c>
      <c r="C698" s="78" t="s">
        <v>734</v>
      </c>
      <c r="D698" s="75"/>
      <c r="E698" s="79" t="s">
        <v>405</v>
      </c>
      <c r="F698" s="76"/>
      <c r="G698" s="27" t="s">
        <v>30</v>
      </c>
      <c r="H698" s="76">
        <v>180</v>
      </c>
      <c r="I698" s="76">
        <v>4</v>
      </c>
      <c r="J698" s="76">
        <v>5</v>
      </c>
      <c r="K698" s="76">
        <v>24</v>
      </c>
      <c r="L698" s="76">
        <f t="shared" si="36"/>
        <v>120</v>
      </c>
      <c r="M698" s="24">
        <f t="shared" si="33"/>
        <v>86.4</v>
      </c>
    </row>
    <row r="699" spans="1:13">
      <c r="A699">
        <v>697</v>
      </c>
      <c r="B699" s="85" t="s">
        <v>727</v>
      </c>
      <c r="C699" s="78" t="s">
        <v>734</v>
      </c>
      <c r="D699" s="75"/>
      <c r="E699" s="79" t="s">
        <v>729</v>
      </c>
      <c r="F699" s="76" t="s">
        <v>730</v>
      </c>
      <c r="G699" s="7" t="s">
        <v>12</v>
      </c>
      <c r="H699" s="76">
        <v>3360</v>
      </c>
      <c r="I699" s="76">
        <v>1</v>
      </c>
      <c r="J699" s="76">
        <v>8</v>
      </c>
      <c r="K699" s="76">
        <v>24</v>
      </c>
      <c r="L699" s="76">
        <f t="shared" si="36"/>
        <v>192</v>
      </c>
      <c r="M699" s="24">
        <f t="shared" si="33"/>
        <v>645.12</v>
      </c>
    </row>
    <row r="700" spans="1:13">
      <c r="A700">
        <v>698</v>
      </c>
      <c r="B700" s="85" t="s">
        <v>727</v>
      </c>
      <c r="C700" s="78" t="s">
        <v>735</v>
      </c>
      <c r="D700" s="75"/>
      <c r="E700" s="79" t="s">
        <v>108</v>
      </c>
      <c r="F700" s="76"/>
      <c r="G700" s="27" t="s">
        <v>30</v>
      </c>
      <c r="H700" s="76">
        <v>200</v>
      </c>
      <c r="I700" s="76">
        <v>8</v>
      </c>
      <c r="J700" s="76">
        <v>5</v>
      </c>
      <c r="K700" s="76">
        <v>24</v>
      </c>
      <c r="L700" s="76">
        <f t="shared" si="36"/>
        <v>120</v>
      </c>
      <c r="M700" s="24">
        <f t="shared" si="33"/>
        <v>192</v>
      </c>
    </row>
    <row r="701" spans="1:13">
      <c r="A701">
        <v>699</v>
      </c>
      <c r="B701" s="86" t="s">
        <v>798</v>
      </c>
      <c r="C701" s="78" t="s">
        <v>736</v>
      </c>
      <c r="D701" s="75"/>
      <c r="E701" s="79" t="s">
        <v>737</v>
      </c>
      <c r="F701" s="76" t="s">
        <v>738</v>
      </c>
      <c r="G701" s="7" t="s">
        <v>12</v>
      </c>
      <c r="H701" s="76">
        <v>2000</v>
      </c>
      <c r="I701" s="76">
        <v>1</v>
      </c>
      <c r="J701" s="76">
        <v>8</v>
      </c>
      <c r="K701" s="76">
        <v>24</v>
      </c>
      <c r="L701" s="76">
        <f t="shared" si="36"/>
        <v>192</v>
      </c>
      <c r="M701" s="24">
        <f t="shared" si="33"/>
        <v>384</v>
      </c>
    </row>
    <row r="702" spans="1:13">
      <c r="A702">
        <v>700</v>
      </c>
      <c r="B702" s="86" t="s">
        <v>798</v>
      </c>
      <c r="C702" s="78" t="s">
        <v>736</v>
      </c>
      <c r="D702" s="75"/>
      <c r="E702" s="79" t="s">
        <v>739</v>
      </c>
      <c r="F702" s="76"/>
      <c r="G702" s="27" t="s">
        <v>30</v>
      </c>
      <c r="H702" s="76">
        <v>180</v>
      </c>
      <c r="I702" s="76">
        <v>15</v>
      </c>
      <c r="J702" s="76">
        <v>6</v>
      </c>
      <c r="K702" s="76">
        <v>24</v>
      </c>
      <c r="L702" s="76">
        <f t="shared" si="36"/>
        <v>144</v>
      </c>
      <c r="M702" s="24">
        <f t="shared" si="33"/>
        <v>388.8</v>
      </c>
    </row>
    <row r="703" spans="1:13">
      <c r="A703">
        <v>701</v>
      </c>
      <c r="B703" s="86" t="s">
        <v>798</v>
      </c>
      <c r="C703" s="78" t="s">
        <v>736</v>
      </c>
      <c r="D703" s="75"/>
      <c r="E703" s="79" t="s">
        <v>108</v>
      </c>
      <c r="F703" s="76"/>
      <c r="G703" s="27" t="s">
        <v>30</v>
      </c>
      <c r="H703" s="76">
        <v>200</v>
      </c>
      <c r="I703" s="76">
        <v>8</v>
      </c>
      <c r="J703" s="76">
        <v>5</v>
      </c>
      <c r="K703" s="76">
        <v>24</v>
      </c>
      <c r="L703" s="76">
        <f t="shared" si="36"/>
        <v>120</v>
      </c>
      <c r="M703" s="24">
        <f t="shared" si="33"/>
        <v>192</v>
      </c>
    </row>
    <row r="704" spans="1:13">
      <c r="A704">
        <v>702</v>
      </c>
      <c r="B704" s="86" t="s">
        <v>798</v>
      </c>
      <c r="C704" s="78" t="s">
        <v>740</v>
      </c>
      <c r="D704" s="75"/>
      <c r="E704" s="79" t="s">
        <v>741</v>
      </c>
      <c r="F704" s="76"/>
      <c r="G704" s="27" t="s">
        <v>30</v>
      </c>
      <c r="H704" s="76">
        <v>180</v>
      </c>
      <c r="I704" s="76">
        <v>18</v>
      </c>
      <c r="J704" s="76">
        <v>5</v>
      </c>
      <c r="K704" s="76">
        <v>22</v>
      </c>
      <c r="L704" s="76">
        <f t="shared" si="36"/>
        <v>110</v>
      </c>
      <c r="M704" s="24">
        <f t="shared" ref="M704:M766" si="37">(L704*H704*I704)/1000</f>
        <v>356.4</v>
      </c>
    </row>
    <row r="705" spans="1:13">
      <c r="A705">
        <v>703</v>
      </c>
      <c r="B705" s="86" t="s">
        <v>798</v>
      </c>
      <c r="C705" s="78" t="s">
        <v>740</v>
      </c>
      <c r="D705" s="75"/>
      <c r="E705" s="79" t="s">
        <v>724</v>
      </c>
      <c r="F705" s="76"/>
      <c r="G705" s="27" t="s">
        <v>30</v>
      </c>
      <c r="H705" s="76">
        <v>200</v>
      </c>
      <c r="I705" s="76">
        <v>8</v>
      </c>
      <c r="J705" s="76">
        <v>7</v>
      </c>
      <c r="K705" s="76">
        <v>22</v>
      </c>
      <c r="L705" s="76">
        <f t="shared" si="36"/>
        <v>154</v>
      </c>
      <c r="M705" s="24">
        <f t="shared" si="37"/>
        <v>246.4</v>
      </c>
    </row>
    <row r="706" spans="1:13">
      <c r="A706">
        <v>704</v>
      </c>
      <c r="B706" s="86" t="s">
        <v>798</v>
      </c>
      <c r="C706" s="78" t="s">
        <v>740</v>
      </c>
      <c r="D706" s="75"/>
      <c r="E706" s="79" t="s">
        <v>742</v>
      </c>
      <c r="F706" s="76" t="s">
        <v>743</v>
      </c>
      <c r="G706" s="7" t="s">
        <v>12</v>
      </c>
      <c r="H706" s="76">
        <v>2000</v>
      </c>
      <c r="I706" s="76">
        <v>1</v>
      </c>
      <c r="J706" s="76">
        <v>10</v>
      </c>
      <c r="K706" s="76">
        <v>22</v>
      </c>
      <c r="L706" s="76">
        <f t="shared" si="36"/>
        <v>220</v>
      </c>
      <c r="M706" s="24">
        <f t="shared" si="37"/>
        <v>440</v>
      </c>
    </row>
    <row r="707" spans="1:13">
      <c r="A707">
        <v>705</v>
      </c>
      <c r="B707" s="86" t="s">
        <v>798</v>
      </c>
      <c r="C707" s="78" t="s">
        <v>740</v>
      </c>
      <c r="D707" s="75"/>
      <c r="E707" s="79" t="s">
        <v>744</v>
      </c>
      <c r="F707" s="76" t="s">
        <v>745</v>
      </c>
      <c r="G707" s="66" t="s">
        <v>354</v>
      </c>
      <c r="H707" s="76">
        <v>1200</v>
      </c>
      <c r="I707" s="76">
        <v>1</v>
      </c>
      <c r="J707" s="76">
        <v>8</v>
      </c>
      <c r="K707" s="76">
        <v>22</v>
      </c>
      <c r="L707" s="76">
        <f t="shared" si="36"/>
        <v>176</v>
      </c>
      <c r="M707" s="24">
        <f t="shared" si="37"/>
        <v>211.2</v>
      </c>
    </row>
    <row r="708" spans="1:13">
      <c r="A708">
        <v>706</v>
      </c>
      <c r="B708" s="86" t="s">
        <v>798</v>
      </c>
      <c r="C708" s="78" t="s">
        <v>740</v>
      </c>
      <c r="D708" s="75"/>
      <c r="E708" s="79" t="s">
        <v>746</v>
      </c>
      <c r="F708" s="76" t="s">
        <v>747</v>
      </c>
      <c r="G708" s="4" t="s">
        <v>29</v>
      </c>
      <c r="H708" s="76">
        <v>25</v>
      </c>
      <c r="I708" s="76">
        <v>1</v>
      </c>
      <c r="J708" s="76">
        <v>20</v>
      </c>
      <c r="K708" s="76">
        <v>22</v>
      </c>
      <c r="L708" s="76">
        <f t="shared" si="36"/>
        <v>440</v>
      </c>
      <c r="M708" s="24">
        <f t="shared" si="37"/>
        <v>11</v>
      </c>
    </row>
    <row r="709" spans="1:13">
      <c r="A709">
        <v>707</v>
      </c>
      <c r="B709" s="86" t="s">
        <v>798</v>
      </c>
      <c r="C709" s="78" t="s">
        <v>740</v>
      </c>
      <c r="D709" s="75"/>
      <c r="E709" s="79" t="s">
        <v>748</v>
      </c>
      <c r="F709" s="76" t="s">
        <v>749</v>
      </c>
      <c r="G709" s="4" t="s">
        <v>29</v>
      </c>
      <c r="H709" s="76">
        <v>70</v>
      </c>
      <c r="I709" s="76">
        <v>1</v>
      </c>
      <c r="J709" s="76">
        <v>3</v>
      </c>
      <c r="K709" s="76">
        <v>22</v>
      </c>
      <c r="L709" s="76">
        <f t="shared" si="36"/>
        <v>66</v>
      </c>
      <c r="M709" s="24">
        <f t="shared" si="37"/>
        <v>4.62</v>
      </c>
    </row>
    <row r="710" spans="1:13">
      <c r="A710">
        <v>708</v>
      </c>
      <c r="B710" s="86" t="s">
        <v>798</v>
      </c>
      <c r="C710" s="78" t="s">
        <v>740</v>
      </c>
      <c r="D710" s="75"/>
      <c r="E710" s="79" t="s">
        <v>750</v>
      </c>
      <c r="F710" s="76"/>
      <c r="G710" s="66" t="s">
        <v>354</v>
      </c>
      <c r="H710" s="76">
        <v>100</v>
      </c>
      <c r="I710" s="76">
        <v>1</v>
      </c>
      <c r="J710" s="76">
        <v>2</v>
      </c>
      <c r="K710" s="76">
        <v>22</v>
      </c>
      <c r="L710" s="76">
        <f t="shared" si="36"/>
        <v>44</v>
      </c>
      <c r="M710" s="24">
        <f t="shared" si="37"/>
        <v>4.4000000000000004</v>
      </c>
    </row>
    <row r="711" spans="1:13">
      <c r="A711">
        <v>709</v>
      </c>
      <c r="B711" s="86" t="s">
        <v>798</v>
      </c>
      <c r="C711" s="78" t="s">
        <v>740</v>
      </c>
      <c r="D711" s="75"/>
      <c r="E711" s="79" t="s">
        <v>751</v>
      </c>
      <c r="F711" s="76" t="s">
        <v>752</v>
      </c>
      <c r="G711" s="66" t="s">
        <v>354</v>
      </c>
      <c r="H711" s="76">
        <v>800</v>
      </c>
      <c r="I711" s="76">
        <v>1</v>
      </c>
      <c r="J711" s="76">
        <v>1</v>
      </c>
      <c r="K711" s="76">
        <v>22</v>
      </c>
      <c r="L711" s="76">
        <f t="shared" si="36"/>
        <v>22</v>
      </c>
      <c r="M711" s="24">
        <f t="shared" si="37"/>
        <v>17.600000000000001</v>
      </c>
    </row>
    <row r="712" spans="1:13">
      <c r="A712">
        <v>710</v>
      </c>
      <c r="B712" s="86" t="s">
        <v>798</v>
      </c>
      <c r="C712" s="78" t="s">
        <v>753</v>
      </c>
      <c r="D712" s="75"/>
      <c r="E712" s="79" t="s">
        <v>657</v>
      </c>
      <c r="F712" s="76"/>
      <c r="G712" s="27" t="s">
        <v>30</v>
      </c>
      <c r="H712" s="76">
        <v>200</v>
      </c>
      <c r="I712" s="76">
        <v>4</v>
      </c>
      <c r="J712" s="76">
        <v>5</v>
      </c>
      <c r="K712" s="76">
        <v>22</v>
      </c>
      <c r="L712" s="76">
        <f t="shared" si="36"/>
        <v>110</v>
      </c>
      <c r="M712" s="24">
        <f t="shared" si="37"/>
        <v>88</v>
      </c>
    </row>
    <row r="713" spans="1:13">
      <c r="A713">
        <v>711</v>
      </c>
      <c r="B713" s="101" t="s">
        <v>799</v>
      </c>
      <c r="C713" s="78" t="s">
        <v>754</v>
      </c>
      <c r="D713" s="75"/>
      <c r="E713" s="79" t="s">
        <v>755</v>
      </c>
      <c r="F713" s="76" t="s">
        <v>756</v>
      </c>
      <c r="G713" s="7" t="s">
        <v>12</v>
      </c>
      <c r="H713" s="76">
        <v>5455</v>
      </c>
      <c r="I713" s="76">
        <v>1</v>
      </c>
      <c r="J713" s="76">
        <v>6</v>
      </c>
      <c r="K713" s="76">
        <v>22</v>
      </c>
      <c r="L713" s="76">
        <f t="shared" si="36"/>
        <v>132</v>
      </c>
      <c r="M713" s="24">
        <f t="shared" si="37"/>
        <v>720.06</v>
      </c>
    </row>
    <row r="714" spans="1:13">
      <c r="A714">
        <v>712</v>
      </c>
      <c r="B714" s="101" t="s">
        <v>799</v>
      </c>
      <c r="C714" s="78" t="s">
        <v>754</v>
      </c>
      <c r="D714" s="75"/>
      <c r="E714" s="79" t="s">
        <v>477</v>
      </c>
      <c r="F714" s="76"/>
      <c r="G714" s="27" t="s">
        <v>30</v>
      </c>
      <c r="H714" s="76">
        <v>200</v>
      </c>
      <c r="I714" s="76">
        <v>12</v>
      </c>
      <c r="J714" s="76">
        <v>7</v>
      </c>
      <c r="K714" s="76">
        <v>22</v>
      </c>
      <c r="L714" s="76">
        <f t="shared" si="36"/>
        <v>154</v>
      </c>
      <c r="M714" s="24">
        <f t="shared" si="37"/>
        <v>369.6</v>
      </c>
    </row>
    <row r="715" spans="1:13">
      <c r="A715">
        <v>713</v>
      </c>
      <c r="B715" s="101" t="s">
        <v>799</v>
      </c>
      <c r="C715" s="78" t="s">
        <v>754</v>
      </c>
      <c r="D715" s="75"/>
      <c r="E715" s="79" t="s">
        <v>574</v>
      </c>
      <c r="F715" s="76"/>
      <c r="G715" s="27" t="s">
        <v>30</v>
      </c>
      <c r="H715" s="76">
        <v>180</v>
      </c>
      <c r="I715" s="76">
        <v>8</v>
      </c>
      <c r="J715" s="76">
        <v>7</v>
      </c>
      <c r="K715" s="76">
        <v>22</v>
      </c>
      <c r="L715" s="76">
        <f t="shared" si="36"/>
        <v>154</v>
      </c>
      <c r="M715" s="24">
        <f t="shared" si="37"/>
        <v>221.76</v>
      </c>
    </row>
    <row r="716" spans="1:13">
      <c r="A716">
        <v>714</v>
      </c>
      <c r="B716" s="101" t="s">
        <v>799</v>
      </c>
      <c r="C716" s="78" t="s">
        <v>754</v>
      </c>
      <c r="D716" s="75"/>
      <c r="E716" s="79" t="s">
        <v>757</v>
      </c>
      <c r="F716" s="76"/>
      <c r="G716" s="4" t="s">
        <v>29</v>
      </c>
      <c r="H716" s="76">
        <v>300</v>
      </c>
      <c r="I716" s="76">
        <v>2</v>
      </c>
      <c r="J716" s="76">
        <v>4</v>
      </c>
      <c r="K716" s="76">
        <v>22</v>
      </c>
      <c r="L716" s="76">
        <f t="shared" si="36"/>
        <v>88</v>
      </c>
      <c r="M716" s="24">
        <f t="shared" si="37"/>
        <v>52.8</v>
      </c>
    </row>
    <row r="717" spans="1:13">
      <c r="A717">
        <v>715</v>
      </c>
      <c r="B717" s="101" t="s">
        <v>799</v>
      </c>
      <c r="C717" s="78" t="s">
        <v>758</v>
      </c>
      <c r="D717" s="75"/>
      <c r="E717" s="79" t="s">
        <v>477</v>
      </c>
      <c r="F717" s="76"/>
      <c r="G717" s="27" t="s">
        <v>30</v>
      </c>
      <c r="H717" s="76">
        <v>200</v>
      </c>
      <c r="I717" s="76">
        <v>6</v>
      </c>
      <c r="J717" s="76">
        <v>5</v>
      </c>
      <c r="K717" s="76">
        <v>22</v>
      </c>
      <c r="L717" s="76">
        <f t="shared" si="36"/>
        <v>110</v>
      </c>
      <c r="M717" s="24">
        <f t="shared" si="37"/>
        <v>132</v>
      </c>
    </row>
    <row r="718" spans="1:13">
      <c r="A718">
        <v>716</v>
      </c>
      <c r="B718" s="101" t="s">
        <v>799</v>
      </c>
      <c r="C718" s="78" t="s">
        <v>759</v>
      </c>
      <c r="D718" s="75" t="s">
        <v>760</v>
      </c>
      <c r="E718" s="79" t="s">
        <v>477</v>
      </c>
      <c r="F718" s="76"/>
      <c r="G718" s="27" t="s">
        <v>30</v>
      </c>
      <c r="H718" s="76">
        <v>200</v>
      </c>
      <c r="I718" s="76">
        <v>24</v>
      </c>
      <c r="J718" s="76">
        <v>8</v>
      </c>
      <c r="K718" s="76">
        <v>22</v>
      </c>
      <c r="L718" s="76">
        <f t="shared" si="36"/>
        <v>176</v>
      </c>
      <c r="M718" s="24">
        <f t="shared" si="37"/>
        <v>844.8</v>
      </c>
    </row>
    <row r="719" spans="1:13">
      <c r="A719">
        <v>717</v>
      </c>
      <c r="B719" s="101" t="s">
        <v>799</v>
      </c>
      <c r="C719" s="78" t="s">
        <v>759</v>
      </c>
      <c r="D719" s="75" t="s">
        <v>760</v>
      </c>
      <c r="E719" s="79" t="s">
        <v>424</v>
      </c>
      <c r="F719" s="76"/>
      <c r="G719" s="4" t="s">
        <v>29</v>
      </c>
      <c r="H719" s="76">
        <v>30</v>
      </c>
      <c r="I719" s="76">
        <v>1</v>
      </c>
      <c r="J719" s="76">
        <v>4</v>
      </c>
      <c r="K719" s="76">
        <v>22</v>
      </c>
      <c r="L719" s="76">
        <f t="shared" si="36"/>
        <v>88</v>
      </c>
      <c r="M719" s="24">
        <f t="shared" si="37"/>
        <v>2.64</v>
      </c>
    </row>
    <row r="720" spans="1:13">
      <c r="A720">
        <v>718</v>
      </c>
      <c r="B720" s="101" t="s">
        <v>799</v>
      </c>
      <c r="C720" s="78" t="s">
        <v>759</v>
      </c>
      <c r="D720" s="75" t="s">
        <v>760</v>
      </c>
      <c r="E720" s="79" t="s">
        <v>761</v>
      </c>
      <c r="F720" s="76"/>
      <c r="G720" s="27" t="s">
        <v>30</v>
      </c>
      <c r="H720" s="76">
        <v>180</v>
      </c>
      <c r="I720" s="76">
        <v>21</v>
      </c>
      <c r="J720" s="76">
        <v>8</v>
      </c>
      <c r="K720" s="76">
        <v>22</v>
      </c>
      <c r="L720" s="76">
        <f t="shared" ref="L720:L750" si="38">J720*K720</f>
        <v>176</v>
      </c>
      <c r="M720" s="24">
        <f t="shared" si="37"/>
        <v>665.28</v>
      </c>
    </row>
    <row r="721" spans="1:13">
      <c r="A721">
        <v>719</v>
      </c>
      <c r="B721" s="101" t="s">
        <v>799</v>
      </c>
      <c r="C721" s="78" t="s">
        <v>759</v>
      </c>
      <c r="D721" s="75" t="s">
        <v>760</v>
      </c>
      <c r="E721" s="79" t="s">
        <v>762</v>
      </c>
      <c r="F721" s="76" t="s">
        <v>763</v>
      </c>
      <c r="G721" s="7" t="s">
        <v>12</v>
      </c>
      <c r="H721" s="76">
        <v>5455</v>
      </c>
      <c r="I721" s="76">
        <v>1</v>
      </c>
      <c r="J721" s="76">
        <v>7</v>
      </c>
      <c r="K721" s="76">
        <v>22</v>
      </c>
      <c r="L721" s="76">
        <f t="shared" si="38"/>
        <v>154</v>
      </c>
      <c r="M721" s="24">
        <f t="shared" si="37"/>
        <v>840.07</v>
      </c>
    </row>
    <row r="722" spans="1:13">
      <c r="A722">
        <v>720</v>
      </c>
      <c r="B722" s="101" t="s">
        <v>799</v>
      </c>
      <c r="C722" s="78" t="s">
        <v>759</v>
      </c>
      <c r="D722" s="75" t="s">
        <v>760</v>
      </c>
      <c r="E722" s="79" t="s">
        <v>764</v>
      </c>
      <c r="F722" s="76" t="s">
        <v>765</v>
      </c>
      <c r="G722" s="4" t="s">
        <v>29</v>
      </c>
      <c r="H722" s="76">
        <v>120</v>
      </c>
      <c r="I722" s="76">
        <v>1</v>
      </c>
      <c r="J722" s="76">
        <v>5</v>
      </c>
      <c r="K722" s="76">
        <v>22</v>
      </c>
      <c r="L722" s="76">
        <f t="shared" si="38"/>
        <v>110</v>
      </c>
      <c r="M722" s="24">
        <f t="shared" si="37"/>
        <v>13.2</v>
      </c>
    </row>
    <row r="723" spans="1:13">
      <c r="A723">
        <v>721</v>
      </c>
      <c r="B723" s="101" t="s">
        <v>799</v>
      </c>
      <c r="C723" s="78" t="s">
        <v>759</v>
      </c>
      <c r="D723" s="75" t="s">
        <v>760</v>
      </c>
      <c r="E723" s="79" t="s">
        <v>766</v>
      </c>
      <c r="F723" s="76"/>
      <c r="G723" s="4" t="s">
        <v>29</v>
      </c>
      <c r="H723" s="76">
        <v>95</v>
      </c>
      <c r="I723" s="76">
        <v>1</v>
      </c>
      <c r="J723" s="76">
        <v>5</v>
      </c>
      <c r="K723" s="76">
        <v>22</v>
      </c>
      <c r="L723" s="76">
        <f t="shared" si="38"/>
        <v>110</v>
      </c>
      <c r="M723" s="24">
        <f t="shared" si="37"/>
        <v>10.45</v>
      </c>
    </row>
    <row r="724" spans="1:13">
      <c r="A724">
        <v>722</v>
      </c>
      <c r="B724" s="101" t="s">
        <v>799</v>
      </c>
      <c r="C724" s="78" t="s">
        <v>759</v>
      </c>
      <c r="D724" s="75" t="s">
        <v>760</v>
      </c>
      <c r="E724" s="79" t="s">
        <v>767</v>
      </c>
      <c r="F724" s="76" t="s">
        <v>765</v>
      </c>
      <c r="G724" s="4" t="s">
        <v>29</v>
      </c>
      <c r="H724" s="76">
        <v>120</v>
      </c>
      <c r="I724" s="76">
        <v>1</v>
      </c>
      <c r="J724" s="76">
        <v>5</v>
      </c>
      <c r="K724" s="76">
        <v>22</v>
      </c>
      <c r="L724" s="76">
        <f t="shared" si="38"/>
        <v>110</v>
      </c>
      <c r="M724" s="24">
        <f t="shared" si="37"/>
        <v>13.2</v>
      </c>
    </row>
    <row r="725" spans="1:13">
      <c r="A725">
        <v>723</v>
      </c>
      <c r="B725" s="101" t="s">
        <v>799</v>
      </c>
      <c r="C725" s="78" t="s">
        <v>759</v>
      </c>
      <c r="D725" s="75" t="s">
        <v>760</v>
      </c>
      <c r="E725" s="79" t="s">
        <v>768</v>
      </c>
      <c r="F725" s="76"/>
      <c r="G725" s="4" t="s">
        <v>29</v>
      </c>
      <c r="H725" s="76">
        <v>95</v>
      </c>
      <c r="I725" s="76">
        <v>1</v>
      </c>
      <c r="J725" s="76">
        <v>5</v>
      </c>
      <c r="K725" s="76">
        <v>22</v>
      </c>
      <c r="L725" s="76">
        <f t="shared" si="38"/>
        <v>110</v>
      </c>
      <c r="M725" s="24">
        <f t="shared" si="37"/>
        <v>10.45</v>
      </c>
    </row>
    <row r="726" spans="1:13">
      <c r="A726">
        <v>724</v>
      </c>
      <c r="B726" s="101" t="s">
        <v>799</v>
      </c>
      <c r="C726" s="78" t="s">
        <v>759</v>
      </c>
      <c r="D726" s="75" t="s">
        <v>760</v>
      </c>
      <c r="E726" s="79" t="s">
        <v>769</v>
      </c>
      <c r="F726" s="76" t="s">
        <v>770</v>
      </c>
      <c r="G726" s="4" t="s">
        <v>29</v>
      </c>
      <c r="H726" s="76">
        <v>120</v>
      </c>
      <c r="I726" s="76">
        <v>1</v>
      </c>
      <c r="J726" s="76">
        <v>5</v>
      </c>
      <c r="K726" s="76">
        <v>22</v>
      </c>
      <c r="L726" s="76">
        <f t="shared" si="38"/>
        <v>110</v>
      </c>
      <c r="M726" s="24">
        <f t="shared" si="37"/>
        <v>13.2</v>
      </c>
    </row>
    <row r="727" spans="1:13">
      <c r="A727">
        <v>725</v>
      </c>
      <c r="B727" s="101" t="s">
        <v>799</v>
      </c>
      <c r="C727" s="78" t="s">
        <v>759</v>
      </c>
      <c r="D727" s="75" t="s">
        <v>760</v>
      </c>
      <c r="E727" s="79" t="s">
        <v>771</v>
      </c>
      <c r="F727" s="76"/>
      <c r="G727" s="4" t="s">
        <v>29</v>
      </c>
      <c r="H727" s="76">
        <v>95</v>
      </c>
      <c r="I727" s="76">
        <v>1</v>
      </c>
      <c r="J727" s="76">
        <v>5</v>
      </c>
      <c r="K727" s="76">
        <v>22</v>
      </c>
      <c r="L727" s="76">
        <f t="shared" si="38"/>
        <v>110</v>
      </c>
      <c r="M727" s="24">
        <f t="shared" si="37"/>
        <v>10.45</v>
      </c>
    </row>
    <row r="728" spans="1:13">
      <c r="A728">
        <v>726</v>
      </c>
      <c r="B728" s="101" t="s">
        <v>799</v>
      </c>
      <c r="C728" s="78" t="s">
        <v>759</v>
      </c>
      <c r="D728" s="75" t="s">
        <v>772</v>
      </c>
      <c r="E728" s="79" t="s">
        <v>773</v>
      </c>
      <c r="F728" s="76" t="s">
        <v>774</v>
      </c>
      <c r="G728" s="27" t="s">
        <v>30</v>
      </c>
      <c r="H728" s="76">
        <v>600</v>
      </c>
      <c r="I728" s="76">
        <v>1</v>
      </c>
      <c r="J728" s="76">
        <v>5</v>
      </c>
      <c r="K728" s="76">
        <v>22</v>
      </c>
      <c r="L728" s="76">
        <f t="shared" si="38"/>
        <v>110</v>
      </c>
      <c r="M728" s="24">
        <f t="shared" si="37"/>
        <v>66</v>
      </c>
    </row>
    <row r="729" spans="1:13">
      <c r="A729">
        <v>727</v>
      </c>
      <c r="B729" s="101" t="s">
        <v>799</v>
      </c>
      <c r="C729" s="78" t="s">
        <v>759</v>
      </c>
      <c r="D729" s="75" t="s">
        <v>772</v>
      </c>
      <c r="E729" s="79" t="s">
        <v>775</v>
      </c>
      <c r="F729" s="76"/>
      <c r="G729" s="27" t="s">
        <v>30</v>
      </c>
      <c r="H729" s="76">
        <v>600</v>
      </c>
      <c r="I729" s="76">
        <v>1</v>
      </c>
      <c r="J729" s="76">
        <v>5</v>
      </c>
      <c r="K729" s="76">
        <v>22</v>
      </c>
      <c r="L729" s="76">
        <f t="shared" si="38"/>
        <v>110</v>
      </c>
      <c r="M729" s="24">
        <f t="shared" si="37"/>
        <v>66</v>
      </c>
    </row>
    <row r="730" spans="1:13">
      <c r="A730">
        <v>728</v>
      </c>
      <c r="B730" s="101" t="s">
        <v>799</v>
      </c>
      <c r="C730" s="78" t="s">
        <v>759</v>
      </c>
      <c r="D730" s="75" t="s">
        <v>772</v>
      </c>
      <c r="E730" s="79" t="s">
        <v>775</v>
      </c>
      <c r="F730" s="76"/>
      <c r="G730" s="27" t="s">
        <v>30</v>
      </c>
      <c r="H730" s="76">
        <v>600</v>
      </c>
      <c r="I730" s="76">
        <v>1</v>
      </c>
      <c r="J730" s="76">
        <v>5</v>
      </c>
      <c r="K730" s="76">
        <v>22</v>
      </c>
      <c r="L730" s="76">
        <f t="shared" si="38"/>
        <v>110</v>
      </c>
      <c r="M730" s="24">
        <f t="shared" si="37"/>
        <v>66</v>
      </c>
    </row>
    <row r="731" spans="1:13">
      <c r="A731">
        <v>729</v>
      </c>
      <c r="B731" s="101" t="s">
        <v>799</v>
      </c>
      <c r="C731" s="78" t="s">
        <v>759</v>
      </c>
      <c r="D731" s="75"/>
      <c r="E731" s="79" t="s">
        <v>775</v>
      </c>
      <c r="F731" s="76"/>
      <c r="G731" s="27" t="s">
        <v>30</v>
      </c>
      <c r="H731" s="76">
        <v>600</v>
      </c>
      <c r="I731" s="76">
        <v>1</v>
      </c>
      <c r="J731" s="76">
        <v>5</v>
      </c>
      <c r="K731" s="76">
        <v>22</v>
      </c>
      <c r="L731" s="76">
        <f t="shared" si="38"/>
        <v>110</v>
      </c>
      <c r="M731" s="24">
        <f t="shared" si="37"/>
        <v>66</v>
      </c>
    </row>
    <row r="732" spans="1:13">
      <c r="A732">
        <v>730</v>
      </c>
      <c r="B732" s="101" t="s">
        <v>799</v>
      </c>
      <c r="C732" s="78" t="s">
        <v>759</v>
      </c>
      <c r="D732" s="75"/>
      <c r="E732" s="79" t="s">
        <v>775</v>
      </c>
      <c r="F732" s="76"/>
      <c r="G732" s="27" t="s">
        <v>30</v>
      </c>
      <c r="H732" s="76">
        <v>600</v>
      </c>
      <c r="I732" s="76">
        <v>1</v>
      </c>
      <c r="J732" s="76">
        <v>5</v>
      </c>
      <c r="K732" s="76">
        <v>22</v>
      </c>
      <c r="L732" s="76">
        <f t="shared" si="38"/>
        <v>110</v>
      </c>
      <c r="M732" s="24">
        <f t="shared" si="37"/>
        <v>66</v>
      </c>
    </row>
    <row r="733" spans="1:13">
      <c r="A733">
        <v>731</v>
      </c>
      <c r="B733" s="101" t="s">
        <v>799</v>
      </c>
      <c r="C733" s="78" t="s">
        <v>759</v>
      </c>
      <c r="D733" s="75"/>
      <c r="E733" s="79" t="s">
        <v>776</v>
      </c>
      <c r="F733" s="76" t="s">
        <v>777</v>
      </c>
      <c r="G733" s="4" t="s">
        <v>29</v>
      </c>
      <c r="H733" s="76">
        <v>70</v>
      </c>
      <c r="I733" s="76">
        <v>1</v>
      </c>
      <c r="J733" s="76">
        <v>4</v>
      </c>
      <c r="K733" s="76">
        <v>22</v>
      </c>
      <c r="L733" s="76">
        <f t="shared" si="38"/>
        <v>88</v>
      </c>
      <c r="M733" s="24">
        <f t="shared" si="37"/>
        <v>6.16</v>
      </c>
    </row>
    <row r="734" spans="1:13">
      <c r="A734">
        <v>732</v>
      </c>
      <c r="B734" s="101" t="s">
        <v>799</v>
      </c>
      <c r="C734" s="78" t="s">
        <v>759</v>
      </c>
      <c r="D734" s="75"/>
      <c r="E734" s="79" t="s">
        <v>775</v>
      </c>
      <c r="F734" s="76"/>
      <c r="G734" s="27" t="s">
        <v>30</v>
      </c>
      <c r="H734" s="76">
        <v>600</v>
      </c>
      <c r="I734" s="76">
        <v>1</v>
      </c>
      <c r="J734" s="76">
        <v>5</v>
      </c>
      <c r="K734" s="76">
        <v>22</v>
      </c>
      <c r="L734" s="76">
        <f t="shared" si="38"/>
        <v>110</v>
      </c>
      <c r="M734" s="24">
        <f t="shared" si="37"/>
        <v>66</v>
      </c>
    </row>
    <row r="735" spans="1:13">
      <c r="A735">
        <v>733</v>
      </c>
      <c r="B735" s="101" t="s">
        <v>799</v>
      </c>
      <c r="C735" s="78" t="s">
        <v>759</v>
      </c>
      <c r="D735" s="75"/>
      <c r="E735" s="79" t="s">
        <v>778</v>
      </c>
      <c r="F735" s="76" t="s">
        <v>779</v>
      </c>
      <c r="G735" s="66" t="s">
        <v>354</v>
      </c>
      <c r="H735" s="76">
        <v>800</v>
      </c>
      <c r="I735" s="76">
        <v>1</v>
      </c>
      <c r="J735" s="76">
        <v>1</v>
      </c>
      <c r="K735" s="76">
        <v>22</v>
      </c>
      <c r="L735" s="76">
        <f t="shared" si="38"/>
        <v>22</v>
      </c>
      <c r="M735" s="24">
        <f t="shared" si="37"/>
        <v>17.600000000000001</v>
      </c>
    </row>
    <row r="736" spans="1:13">
      <c r="A736">
        <v>734</v>
      </c>
      <c r="B736" s="101" t="s">
        <v>799</v>
      </c>
      <c r="C736" s="78" t="s">
        <v>759</v>
      </c>
      <c r="D736" s="75"/>
      <c r="E736" s="79" t="s">
        <v>780</v>
      </c>
      <c r="F736" s="76" t="s">
        <v>781</v>
      </c>
      <c r="G736" s="4" t="s">
        <v>29</v>
      </c>
      <c r="H736" s="76">
        <v>120</v>
      </c>
      <c r="I736" s="76">
        <v>1</v>
      </c>
      <c r="J736" s="76">
        <v>6</v>
      </c>
      <c r="K736" s="76">
        <v>22</v>
      </c>
      <c r="L736" s="76">
        <f t="shared" si="38"/>
        <v>132</v>
      </c>
      <c r="M736" s="24">
        <f t="shared" si="37"/>
        <v>15.84</v>
      </c>
    </row>
    <row r="737" spans="1:13">
      <c r="A737">
        <v>735</v>
      </c>
      <c r="B737" s="101" t="s">
        <v>799</v>
      </c>
      <c r="C737" s="78" t="s">
        <v>759</v>
      </c>
      <c r="D737" s="75"/>
      <c r="E737" s="79" t="s">
        <v>782</v>
      </c>
      <c r="F737" s="76"/>
      <c r="G737" s="4" t="s">
        <v>29</v>
      </c>
      <c r="H737" s="76">
        <v>95</v>
      </c>
      <c r="I737" s="76">
        <v>1</v>
      </c>
      <c r="J737" s="76">
        <v>6</v>
      </c>
      <c r="K737" s="76">
        <v>22</v>
      </c>
      <c r="L737" s="76">
        <f t="shared" si="38"/>
        <v>132</v>
      </c>
      <c r="M737" s="24">
        <f t="shared" si="37"/>
        <v>12.54</v>
      </c>
    </row>
    <row r="738" spans="1:13">
      <c r="A738">
        <v>736</v>
      </c>
      <c r="B738" s="101" t="s">
        <v>799</v>
      </c>
      <c r="C738" s="78" t="s">
        <v>759</v>
      </c>
      <c r="D738" s="75"/>
      <c r="E738" s="79" t="s">
        <v>783</v>
      </c>
      <c r="F738" s="76" t="s">
        <v>784</v>
      </c>
      <c r="G738" s="4" t="s">
        <v>29</v>
      </c>
      <c r="H738" s="76">
        <v>120</v>
      </c>
      <c r="I738" s="76">
        <v>1</v>
      </c>
      <c r="J738" s="76">
        <v>6</v>
      </c>
      <c r="K738" s="76">
        <v>22</v>
      </c>
      <c r="L738" s="76">
        <f t="shared" si="38"/>
        <v>132</v>
      </c>
      <c r="M738" s="24">
        <f t="shared" si="37"/>
        <v>15.84</v>
      </c>
    </row>
    <row r="739" spans="1:13">
      <c r="A739">
        <v>737</v>
      </c>
      <c r="B739" s="101" t="s">
        <v>799</v>
      </c>
      <c r="C739" s="78" t="s">
        <v>759</v>
      </c>
      <c r="D739" s="75"/>
      <c r="E739" s="79" t="s">
        <v>785</v>
      </c>
      <c r="F739" s="76"/>
      <c r="G739" s="4" t="s">
        <v>29</v>
      </c>
      <c r="H739" s="76">
        <v>95</v>
      </c>
      <c r="I739" s="76">
        <v>1</v>
      </c>
      <c r="J739" s="76">
        <v>6</v>
      </c>
      <c r="K739" s="76">
        <v>22</v>
      </c>
      <c r="L739" s="76">
        <f t="shared" si="38"/>
        <v>132</v>
      </c>
      <c r="M739" s="24">
        <f t="shared" si="37"/>
        <v>12.54</v>
      </c>
    </row>
    <row r="740" spans="1:13">
      <c r="A740">
        <v>738</v>
      </c>
      <c r="B740" s="101" t="s">
        <v>799</v>
      </c>
      <c r="C740" s="78" t="s">
        <v>759</v>
      </c>
      <c r="D740" s="75"/>
      <c r="E740" s="79" t="s">
        <v>786</v>
      </c>
      <c r="F740" s="76"/>
      <c r="G740" s="7" t="s">
        <v>12</v>
      </c>
      <c r="H740" s="76">
        <v>160</v>
      </c>
      <c r="I740" s="76">
        <v>1</v>
      </c>
      <c r="J740" s="76">
        <v>5</v>
      </c>
      <c r="K740" s="76">
        <v>22</v>
      </c>
      <c r="L740" s="76">
        <f t="shared" si="38"/>
        <v>110</v>
      </c>
      <c r="M740" s="24">
        <f t="shared" si="37"/>
        <v>17.600000000000001</v>
      </c>
    </row>
    <row r="741" spans="1:13">
      <c r="A741">
        <v>739</v>
      </c>
      <c r="B741" s="101" t="s">
        <v>799</v>
      </c>
      <c r="C741" s="78" t="s">
        <v>759</v>
      </c>
      <c r="D741" s="75"/>
      <c r="E741" s="79" t="s">
        <v>787</v>
      </c>
      <c r="F741" s="76"/>
      <c r="G741" s="4" t="s">
        <v>29</v>
      </c>
      <c r="H741" s="76">
        <v>95</v>
      </c>
      <c r="I741" s="76">
        <v>1</v>
      </c>
      <c r="J741" s="76">
        <v>6</v>
      </c>
      <c r="K741" s="76">
        <v>22</v>
      </c>
      <c r="L741" s="76">
        <f t="shared" si="38"/>
        <v>132</v>
      </c>
      <c r="M741" s="24">
        <f t="shared" si="37"/>
        <v>12.54</v>
      </c>
    </row>
    <row r="742" spans="1:13">
      <c r="A742">
        <v>740</v>
      </c>
      <c r="B742" s="101" t="s">
        <v>799</v>
      </c>
      <c r="C742" s="78" t="s">
        <v>759</v>
      </c>
      <c r="D742" s="75"/>
      <c r="E742" s="79" t="s">
        <v>788</v>
      </c>
      <c r="F742" s="76" t="s">
        <v>784</v>
      </c>
      <c r="G742" s="4" t="s">
        <v>29</v>
      </c>
      <c r="H742" s="76">
        <v>120</v>
      </c>
      <c r="I742" s="76">
        <v>1</v>
      </c>
      <c r="J742" s="76">
        <v>6</v>
      </c>
      <c r="K742" s="76">
        <v>22</v>
      </c>
      <c r="L742" s="76">
        <f t="shared" si="38"/>
        <v>132</v>
      </c>
      <c r="M742" s="24">
        <f t="shared" si="37"/>
        <v>15.84</v>
      </c>
    </row>
    <row r="743" spans="1:13">
      <c r="A743">
        <v>741</v>
      </c>
      <c r="B743" s="101" t="s">
        <v>799</v>
      </c>
      <c r="C743" s="78" t="s">
        <v>759</v>
      </c>
      <c r="D743" s="75"/>
      <c r="E743" s="79" t="s">
        <v>789</v>
      </c>
      <c r="F743" s="76" t="s">
        <v>790</v>
      </c>
      <c r="G743" s="4" t="s">
        <v>29</v>
      </c>
      <c r="H743" s="76">
        <v>120</v>
      </c>
      <c r="I743" s="76">
        <v>1</v>
      </c>
      <c r="J743" s="76">
        <v>6</v>
      </c>
      <c r="K743" s="76">
        <v>22</v>
      </c>
      <c r="L743" s="76">
        <f t="shared" si="38"/>
        <v>132</v>
      </c>
      <c r="M743" s="24">
        <f t="shared" si="37"/>
        <v>15.84</v>
      </c>
    </row>
    <row r="744" spans="1:13">
      <c r="A744">
        <v>742</v>
      </c>
      <c r="B744" s="101" t="s">
        <v>799</v>
      </c>
      <c r="C744" s="78" t="s">
        <v>759</v>
      </c>
      <c r="D744" s="75"/>
      <c r="E744" s="79" t="s">
        <v>791</v>
      </c>
      <c r="F744" s="76"/>
      <c r="G744" s="4" t="s">
        <v>29</v>
      </c>
      <c r="H744" s="76">
        <v>70</v>
      </c>
      <c r="I744" s="76">
        <v>1</v>
      </c>
      <c r="J744" s="76">
        <v>5</v>
      </c>
      <c r="K744" s="76">
        <v>22</v>
      </c>
      <c r="L744" s="76">
        <f t="shared" si="38"/>
        <v>110</v>
      </c>
      <c r="M744" s="24">
        <f t="shared" si="37"/>
        <v>7.7</v>
      </c>
    </row>
    <row r="745" spans="1:13">
      <c r="A745">
        <v>743</v>
      </c>
      <c r="B745" s="101" t="s">
        <v>799</v>
      </c>
      <c r="C745" s="78" t="s">
        <v>759</v>
      </c>
      <c r="D745" s="75"/>
      <c r="E745" s="79" t="s">
        <v>792</v>
      </c>
      <c r="F745" s="76" t="s">
        <v>793</v>
      </c>
      <c r="G745" s="4" t="s">
        <v>29</v>
      </c>
      <c r="H745" s="76">
        <v>120</v>
      </c>
      <c r="I745" s="76">
        <v>1</v>
      </c>
      <c r="J745" s="76">
        <v>6</v>
      </c>
      <c r="K745" s="76">
        <v>22</v>
      </c>
      <c r="L745" s="76">
        <f t="shared" si="38"/>
        <v>132</v>
      </c>
      <c r="M745" s="24">
        <f t="shared" si="37"/>
        <v>15.84</v>
      </c>
    </row>
    <row r="746" spans="1:13">
      <c r="A746">
        <v>744</v>
      </c>
      <c r="B746" s="101" t="s">
        <v>799</v>
      </c>
      <c r="C746" s="78" t="s">
        <v>759</v>
      </c>
      <c r="D746" s="75"/>
      <c r="E746" s="79" t="s">
        <v>794</v>
      </c>
      <c r="F746" s="76"/>
      <c r="G746" s="7" t="s">
        <v>12</v>
      </c>
      <c r="H746" s="76">
        <v>65</v>
      </c>
      <c r="I746" s="76">
        <v>1</v>
      </c>
      <c r="J746" s="76">
        <v>5</v>
      </c>
      <c r="K746" s="76">
        <v>22</v>
      </c>
      <c r="L746" s="76">
        <f t="shared" si="38"/>
        <v>110</v>
      </c>
      <c r="M746" s="24">
        <f t="shared" si="37"/>
        <v>7.15</v>
      </c>
    </row>
    <row r="747" spans="1:13">
      <c r="A747">
        <v>745</v>
      </c>
      <c r="B747" s="101" t="s">
        <v>799</v>
      </c>
      <c r="C747" s="78" t="s">
        <v>759</v>
      </c>
      <c r="D747" s="75"/>
      <c r="E747" s="79" t="s">
        <v>795</v>
      </c>
      <c r="F747" s="76"/>
      <c r="G747" s="4" t="s">
        <v>29</v>
      </c>
      <c r="H747" s="76">
        <v>280</v>
      </c>
      <c r="I747" s="76">
        <v>1</v>
      </c>
      <c r="J747" s="76">
        <v>5</v>
      </c>
      <c r="K747" s="76">
        <v>22</v>
      </c>
      <c r="L747" s="76">
        <f t="shared" si="38"/>
        <v>110</v>
      </c>
      <c r="M747" s="24">
        <f t="shared" si="37"/>
        <v>30.8</v>
      </c>
    </row>
    <row r="748" spans="1:13">
      <c r="A748">
        <v>746</v>
      </c>
      <c r="B748" s="101" t="s">
        <v>799</v>
      </c>
      <c r="C748" s="78" t="s">
        <v>759</v>
      </c>
      <c r="D748" s="75"/>
      <c r="E748" s="79" t="s">
        <v>796</v>
      </c>
      <c r="F748" s="76"/>
      <c r="G748" s="7" t="s">
        <v>12</v>
      </c>
      <c r="H748" s="76">
        <v>1200</v>
      </c>
      <c r="I748" s="76">
        <v>1</v>
      </c>
      <c r="J748" s="76">
        <v>20</v>
      </c>
      <c r="K748" s="76">
        <v>22</v>
      </c>
      <c r="L748" s="76">
        <f t="shared" si="38"/>
        <v>440</v>
      </c>
      <c r="M748" s="24">
        <f t="shared" si="37"/>
        <v>528</v>
      </c>
    </row>
    <row r="749" spans="1:13">
      <c r="A749">
        <v>747</v>
      </c>
      <c r="B749" s="101" t="s">
        <v>799</v>
      </c>
      <c r="C749" s="78" t="s">
        <v>797</v>
      </c>
      <c r="D749" s="75"/>
      <c r="E749" s="79" t="s">
        <v>612</v>
      </c>
      <c r="F749" s="76"/>
      <c r="G749" s="27" t="s">
        <v>30</v>
      </c>
      <c r="H749" s="76">
        <v>180</v>
      </c>
      <c r="I749" s="76">
        <v>1</v>
      </c>
      <c r="J749" s="76">
        <v>4</v>
      </c>
      <c r="K749" s="76">
        <v>22</v>
      </c>
      <c r="L749" s="76">
        <f t="shared" si="38"/>
        <v>88</v>
      </c>
      <c r="M749" s="24">
        <f t="shared" si="37"/>
        <v>15.84</v>
      </c>
    </row>
    <row r="750" spans="1:13">
      <c r="A750">
        <v>748</v>
      </c>
      <c r="B750" s="101" t="s">
        <v>799</v>
      </c>
      <c r="C750" s="78" t="s">
        <v>797</v>
      </c>
      <c r="D750" s="75"/>
      <c r="E750" s="79" t="s">
        <v>477</v>
      </c>
      <c r="F750" s="76"/>
      <c r="G750" s="27" t="s">
        <v>30</v>
      </c>
      <c r="H750" s="76">
        <v>200</v>
      </c>
      <c r="I750" s="76">
        <v>6</v>
      </c>
      <c r="J750" s="76">
        <v>4</v>
      </c>
      <c r="K750" s="76">
        <v>22</v>
      </c>
      <c r="L750" s="76">
        <f t="shared" si="38"/>
        <v>88</v>
      </c>
      <c r="M750" s="24">
        <f t="shared" si="37"/>
        <v>105.6</v>
      </c>
    </row>
    <row r="751" spans="1:13">
      <c r="A751">
        <v>749</v>
      </c>
      <c r="B751" s="101" t="s">
        <v>840</v>
      </c>
      <c r="C751" s="78" t="s">
        <v>800</v>
      </c>
      <c r="D751" s="75" t="s">
        <v>801</v>
      </c>
      <c r="E751" s="79" t="s">
        <v>802</v>
      </c>
      <c r="F751" s="76" t="s">
        <v>803</v>
      </c>
      <c r="G751" s="7" t="s">
        <v>12</v>
      </c>
      <c r="H751" s="76">
        <v>1000</v>
      </c>
      <c r="I751" s="76">
        <v>1</v>
      </c>
      <c r="J751" s="76">
        <v>8</v>
      </c>
      <c r="K751" s="76">
        <v>22</v>
      </c>
      <c r="L751" s="76">
        <f t="shared" ref="L751:L798" si="39">J751*K751</f>
        <v>176</v>
      </c>
      <c r="M751" s="24">
        <f t="shared" si="37"/>
        <v>176</v>
      </c>
    </row>
    <row r="752" spans="1:13">
      <c r="A752">
        <v>750</v>
      </c>
      <c r="B752" s="101" t="s">
        <v>840</v>
      </c>
      <c r="C752" s="78" t="s">
        <v>800</v>
      </c>
      <c r="D752" s="75" t="s">
        <v>801</v>
      </c>
      <c r="E752" s="79" t="s">
        <v>804</v>
      </c>
      <c r="F752" s="76"/>
      <c r="G752" s="7" t="s">
        <v>12</v>
      </c>
      <c r="H752" s="76">
        <v>160</v>
      </c>
      <c r="I752" s="76">
        <v>1</v>
      </c>
      <c r="J752" s="76">
        <v>6</v>
      </c>
      <c r="K752" s="76">
        <v>22</v>
      </c>
      <c r="L752" s="76">
        <f t="shared" si="39"/>
        <v>132</v>
      </c>
      <c r="M752" s="24">
        <f t="shared" si="37"/>
        <v>21.12</v>
      </c>
    </row>
    <row r="753" spans="1:13">
      <c r="A753">
        <v>751</v>
      </c>
      <c r="B753" s="101" t="s">
        <v>840</v>
      </c>
      <c r="C753" s="78" t="s">
        <v>800</v>
      </c>
      <c r="D753" s="75" t="s">
        <v>801</v>
      </c>
      <c r="E753" s="79" t="s">
        <v>134</v>
      </c>
      <c r="F753" s="76" t="s">
        <v>133</v>
      </c>
      <c r="G753" s="4" t="s">
        <v>29</v>
      </c>
      <c r="H753" s="76">
        <v>45</v>
      </c>
      <c r="I753" s="76">
        <v>1</v>
      </c>
      <c r="J753" s="76">
        <v>8</v>
      </c>
      <c r="K753" s="76">
        <v>22</v>
      </c>
      <c r="L753" s="76">
        <f t="shared" si="39"/>
        <v>176</v>
      </c>
      <c r="M753" s="24">
        <f t="shared" si="37"/>
        <v>7.92</v>
      </c>
    </row>
    <row r="754" spans="1:13">
      <c r="A754">
        <v>752</v>
      </c>
      <c r="B754" s="101" t="s">
        <v>840</v>
      </c>
      <c r="C754" s="78" t="s">
        <v>800</v>
      </c>
      <c r="D754" s="75" t="s">
        <v>801</v>
      </c>
      <c r="E754" s="79" t="s">
        <v>805</v>
      </c>
      <c r="F754" s="76"/>
      <c r="G754" s="4" t="s">
        <v>29</v>
      </c>
      <c r="H754" s="76">
        <v>120</v>
      </c>
      <c r="I754" s="76">
        <v>1</v>
      </c>
      <c r="J754" s="76">
        <v>8</v>
      </c>
      <c r="K754" s="76">
        <v>22</v>
      </c>
      <c r="L754" s="76">
        <f t="shared" si="39"/>
        <v>176</v>
      </c>
      <c r="M754" s="24">
        <f t="shared" si="37"/>
        <v>21.12</v>
      </c>
    </row>
    <row r="755" spans="1:13">
      <c r="A755">
        <v>753</v>
      </c>
      <c r="B755" s="101" t="s">
        <v>840</v>
      </c>
      <c r="C755" s="78" t="s">
        <v>800</v>
      </c>
      <c r="D755" s="75" t="s">
        <v>801</v>
      </c>
      <c r="E755" s="79" t="s">
        <v>806</v>
      </c>
      <c r="F755" s="76"/>
      <c r="G755" s="27" t="s">
        <v>30</v>
      </c>
      <c r="H755" s="76">
        <v>600</v>
      </c>
      <c r="I755" s="76">
        <v>1</v>
      </c>
      <c r="J755" s="76">
        <v>8</v>
      </c>
      <c r="K755" s="76">
        <v>22</v>
      </c>
      <c r="L755" s="76">
        <f t="shared" si="39"/>
        <v>176</v>
      </c>
      <c r="M755" s="24">
        <f t="shared" si="37"/>
        <v>105.6</v>
      </c>
    </row>
    <row r="756" spans="1:13">
      <c r="A756">
        <v>754</v>
      </c>
      <c r="B756" s="101" t="s">
        <v>840</v>
      </c>
      <c r="C756" s="78" t="s">
        <v>800</v>
      </c>
      <c r="D756" s="75" t="s">
        <v>801</v>
      </c>
      <c r="E756" s="79" t="s">
        <v>807</v>
      </c>
      <c r="F756" s="76" t="s">
        <v>808</v>
      </c>
      <c r="G756" s="27" t="s">
        <v>30</v>
      </c>
      <c r="H756" s="76">
        <v>35</v>
      </c>
      <c r="I756" s="76">
        <v>1</v>
      </c>
      <c r="J756" s="76">
        <v>7</v>
      </c>
      <c r="K756" s="76">
        <v>22</v>
      </c>
      <c r="L756" s="76">
        <f t="shared" si="39"/>
        <v>154</v>
      </c>
      <c r="M756" s="24">
        <f t="shared" si="37"/>
        <v>5.39</v>
      </c>
    </row>
    <row r="757" spans="1:13">
      <c r="A757">
        <v>755</v>
      </c>
      <c r="B757" s="101" t="s">
        <v>840</v>
      </c>
      <c r="C757" s="78" t="s">
        <v>800</v>
      </c>
      <c r="D757" s="75" t="s">
        <v>801</v>
      </c>
      <c r="E757" s="79" t="s">
        <v>477</v>
      </c>
      <c r="F757" s="76"/>
      <c r="G757" s="27" t="s">
        <v>30</v>
      </c>
      <c r="H757" s="76">
        <v>0.2</v>
      </c>
      <c r="I757" s="76">
        <v>6</v>
      </c>
      <c r="J757" s="76">
        <v>7</v>
      </c>
      <c r="K757" s="76">
        <v>22</v>
      </c>
      <c r="L757" s="76">
        <f t="shared" si="39"/>
        <v>154</v>
      </c>
      <c r="M757" s="24">
        <f t="shared" si="37"/>
        <v>0.18480000000000002</v>
      </c>
    </row>
    <row r="758" spans="1:13">
      <c r="A758">
        <v>756</v>
      </c>
      <c r="B758" s="101" t="s">
        <v>840</v>
      </c>
      <c r="C758" s="78" t="s">
        <v>800</v>
      </c>
      <c r="D758" s="75" t="s">
        <v>801</v>
      </c>
      <c r="E758" s="79" t="s">
        <v>590</v>
      </c>
      <c r="F758" s="76"/>
      <c r="G758" s="27" t="s">
        <v>30</v>
      </c>
      <c r="H758" s="76">
        <v>180</v>
      </c>
      <c r="I758" s="76">
        <v>2</v>
      </c>
      <c r="J758" s="76">
        <v>8</v>
      </c>
      <c r="K758" s="76">
        <v>22</v>
      </c>
      <c r="L758" s="76">
        <f t="shared" si="39"/>
        <v>176</v>
      </c>
      <c r="M758" s="24">
        <f t="shared" si="37"/>
        <v>63.36</v>
      </c>
    </row>
    <row r="759" spans="1:13">
      <c r="A759">
        <v>757</v>
      </c>
      <c r="B759" s="101" t="s">
        <v>840</v>
      </c>
      <c r="C759" s="78" t="s">
        <v>809</v>
      </c>
      <c r="D759" s="75" t="s">
        <v>810</v>
      </c>
      <c r="E759" s="79" t="s">
        <v>811</v>
      </c>
      <c r="F759" s="76" t="s">
        <v>812</v>
      </c>
      <c r="G759" s="66" t="s">
        <v>354</v>
      </c>
      <c r="H759" s="76">
        <v>1200</v>
      </c>
      <c r="I759" s="76">
        <v>1</v>
      </c>
      <c r="J759" s="76">
        <v>4</v>
      </c>
      <c r="K759" s="76">
        <v>22</v>
      </c>
      <c r="L759" s="76">
        <f t="shared" si="39"/>
        <v>88</v>
      </c>
      <c r="M759" s="24">
        <f t="shared" si="37"/>
        <v>105.6</v>
      </c>
    </row>
    <row r="760" spans="1:13">
      <c r="A760">
        <v>758</v>
      </c>
      <c r="B760" s="101" t="s">
        <v>840</v>
      </c>
      <c r="C760" s="78" t="s">
        <v>809</v>
      </c>
      <c r="D760" s="75" t="s">
        <v>810</v>
      </c>
      <c r="E760" s="79" t="s">
        <v>612</v>
      </c>
      <c r="F760" s="76"/>
      <c r="G760" s="27" t="s">
        <v>30</v>
      </c>
      <c r="H760" s="76">
        <v>180</v>
      </c>
      <c r="I760" s="76">
        <v>1</v>
      </c>
      <c r="J760" s="76">
        <v>4</v>
      </c>
      <c r="K760" s="76">
        <v>22</v>
      </c>
      <c r="L760" s="76">
        <f t="shared" si="39"/>
        <v>88</v>
      </c>
      <c r="M760" s="24">
        <f t="shared" si="37"/>
        <v>15.84</v>
      </c>
    </row>
    <row r="761" spans="1:13">
      <c r="A761">
        <v>759</v>
      </c>
      <c r="B761" s="101" t="s">
        <v>840</v>
      </c>
      <c r="C761" s="78" t="s">
        <v>809</v>
      </c>
      <c r="D761" s="75" t="s">
        <v>810</v>
      </c>
      <c r="E761" s="79" t="s">
        <v>477</v>
      </c>
      <c r="F761" s="76"/>
      <c r="G761" s="27" t="s">
        <v>30</v>
      </c>
      <c r="H761" s="76">
        <v>200</v>
      </c>
      <c r="I761" s="76">
        <v>4</v>
      </c>
      <c r="J761" s="76">
        <v>3</v>
      </c>
      <c r="K761" s="76">
        <v>22</v>
      </c>
      <c r="L761" s="76">
        <f t="shared" si="39"/>
        <v>66</v>
      </c>
      <c r="M761" s="24">
        <f t="shared" si="37"/>
        <v>52.8</v>
      </c>
    </row>
    <row r="762" spans="1:13">
      <c r="A762">
        <v>760</v>
      </c>
      <c r="B762" s="101" t="s">
        <v>840</v>
      </c>
      <c r="C762" s="78" t="s">
        <v>813</v>
      </c>
      <c r="D762" s="75" t="s">
        <v>810</v>
      </c>
      <c r="E762" s="79" t="s">
        <v>814</v>
      </c>
      <c r="F762" s="76" t="s">
        <v>803</v>
      </c>
      <c r="G762" s="7" t="s">
        <v>12</v>
      </c>
      <c r="H762" s="76">
        <v>1000</v>
      </c>
      <c r="I762" s="76">
        <v>1</v>
      </c>
      <c r="J762" s="76">
        <v>10</v>
      </c>
      <c r="K762" s="76">
        <v>22</v>
      </c>
      <c r="L762" s="76">
        <f t="shared" si="39"/>
        <v>220</v>
      </c>
      <c r="M762" s="24">
        <f t="shared" si="37"/>
        <v>220</v>
      </c>
    </row>
    <row r="763" spans="1:13">
      <c r="A763">
        <v>761</v>
      </c>
      <c r="B763" s="101" t="s">
        <v>840</v>
      </c>
      <c r="C763" s="78" t="s">
        <v>813</v>
      </c>
      <c r="D763" s="75" t="s">
        <v>810</v>
      </c>
      <c r="E763" s="79" t="s">
        <v>590</v>
      </c>
      <c r="F763" s="76"/>
      <c r="G763" s="27" t="s">
        <v>30</v>
      </c>
      <c r="H763" s="76">
        <v>180</v>
      </c>
      <c r="I763" s="76">
        <v>2</v>
      </c>
      <c r="J763" s="76">
        <v>10</v>
      </c>
      <c r="K763" s="76">
        <v>22</v>
      </c>
      <c r="L763" s="76">
        <f t="shared" si="39"/>
        <v>220</v>
      </c>
      <c r="M763" s="24">
        <f t="shared" si="37"/>
        <v>79.2</v>
      </c>
    </row>
    <row r="764" spans="1:13">
      <c r="A764">
        <v>762</v>
      </c>
      <c r="B764" s="101" t="s">
        <v>840</v>
      </c>
      <c r="C764" s="78" t="s">
        <v>813</v>
      </c>
      <c r="D764" s="75" t="s">
        <v>810</v>
      </c>
      <c r="E764" s="79" t="s">
        <v>477</v>
      </c>
      <c r="F764" s="76"/>
      <c r="G764" s="27" t="s">
        <v>30</v>
      </c>
      <c r="H764" s="76">
        <v>200</v>
      </c>
      <c r="I764" s="76">
        <v>4</v>
      </c>
      <c r="J764" s="76">
        <v>7</v>
      </c>
      <c r="K764" s="76">
        <v>22</v>
      </c>
      <c r="L764" s="76">
        <f t="shared" si="39"/>
        <v>154</v>
      </c>
      <c r="M764" s="24">
        <f t="shared" si="37"/>
        <v>123.2</v>
      </c>
    </row>
    <row r="765" spans="1:13">
      <c r="A765">
        <v>763</v>
      </c>
      <c r="B765" s="101" t="s">
        <v>840</v>
      </c>
      <c r="C765" s="78" t="s">
        <v>813</v>
      </c>
      <c r="D765" s="75" t="s">
        <v>810</v>
      </c>
      <c r="E765" s="79" t="s">
        <v>815</v>
      </c>
      <c r="F765" s="76" t="s">
        <v>816</v>
      </c>
      <c r="G765" s="4" t="s">
        <v>29</v>
      </c>
      <c r="H765" s="76">
        <v>70</v>
      </c>
      <c r="I765" s="76">
        <v>1</v>
      </c>
      <c r="J765" s="76">
        <v>4</v>
      </c>
      <c r="K765" s="76">
        <v>22</v>
      </c>
      <c r="L765" s="76">
        <f t="shared" si="39"/>
        <v>88</v>
      </c>
      <c r="M765" s="24">
        <f t="shared" si="37"/>
        <v>6.16</v>
      </c>
    </row>
    <row r="766" spans="1:13">
      <c r="A766">
        <v>764</v>
      </c>
      <c r="B766" s="101" t="s">
        <v>840</v>
      </c>
      <c r="C766" s="78" t="s">
        <v>813</v>
      </c>
      <c r="D766" s="75" t="s">
        <v>810</v>
      </c>
      <c r="E766" s="79" t="s">
        <v>817</v>
      </c>
      <c r="F766" s="76"/>
      <c r="G766" s="27" t="s">
        <v>30</v>
      </c>
      <c r="H766" s="76">
        <v>650</v>
      </c>
      <c r="I766" s="76">
        <v>1</v>
      </c>
      <c r="J766" s="76">
        <v>8</v>
      </c>
      <c r="K766" s="76">
        <v>22</v>
      </c>
      <c r="L766" s="76">
        <f t="shared" si="39"/>
        <v>176</v>
      </c>
      <c r="M766" s="24">
        <f t="shared" si="37"/>
        <v>114.4</v>
      </c>
    </row>
    <row r="767" spans="1:13">
      <c r="A767">
        <v>765</v>
      </c>
      <c r="B767" s="101" t="s">
        <v>840</v>
      </c>
      <c r="C767" s="78" t="s">
        <v>813</v>
      </c>
      <c r="D767" s="75" t="s">
        <v>810</v>
      </c>
      <c r="E767" s="79" t="s">
        <v>134</v>
      </c>
      <c r="F767" s="76" t="s">
        <v>133</v>
      </c>
      <c r="G767" s="4" t="s">
        <v>29</v>
      </c>
      <c r="H767" s="76">
        <v>45</v>
      </c>
      <c r="I767" s="76">
        <v>1</v>
      </c>
      <c r="J767" s="76">
        <v>8</v>
      </c>
      <c r="K767" s="76">
        <v>22</v>
      </c>
      <c r="L767" s="76">
        <f t="shared" si="39"/>
        <v>176</v>
      </c>
      <c r="M767" s="24">
        <f t="shared" ref="M767:M830" si="40">(L767*H767*I767)/1000</f>
        <v>7.92</v>
      </c>
    </row>
    <row r="768" spans="1:13">
      <c r="A768">
        <v>766</v>
      </c>
      <c r="B768" s="101" t="s">
        <v>840</v>
      </c>
      <c r="C768" s="78" t="s">
        <v>813</v>
      </c>
      <c r="D768" s="75" t="s">
        <v>810</v>
      </c>
      <c r="E768" s="79" t="s">
        <v>590</v>
      </c>
      <c r="F768" s="76"/>
      <c r="G768" s="27" t="s">
        <v>30</v>
      </c>
      <c r="H768" s="76">
        <v>180</v>
      </c>
      <c r="I768" s="76">
        <v>2</v>
      </c>
      <c r="J768" s="76">
        <v>10</v>
      </c>
      <c r="K768" s="76">
        <v>22</v>
      </c>
      <c r="L768" s="76">
        <f t="shared" si="39"/>
        <v>220</v>
      </c>
      <c r="M768" s="24">
        <f t="shared" si="40"/>
        <v>79.2</v>
      </c>
    </row>
    <row r="769" spans="1:13">
      <c r="A769">
        <v>767</v>
      </c>
      <c r="B769" s="101" t="s">
        <v>840</v>
      </c>
      <c r="C769" s="78" t="s">
        <v>813</v>
      </c>
      <c r="D769" s="75" t="s">
        <v>810</v>
      </c>
      <c r="E769" s="79" t="s">
        <v>818</v>
      </c>
      <c r="F769" s="76" t="s">
        <v>803</v>
      </c>
      <c r="G769" s="7" t="s">
        <v>12</v>
      </c>
      <c r="H769" s="76">
        <v>1000</v>
      </c>
      <c r="I769" s="76">
        <v>1</v>
      </c>
      <c r="J769" s="76">
        <v>6</v>
      </c>
      <c r="K769" s="76">
        <v>22</v>
      </c>
      <c r="L769" s="76">
        <f t="shared" si="39"/>
        <v>132</v>
      </c>
      <c r="M769" s="24">
        <f t="shared" si="40"/>
        <v>132</v>
      </c>
    </row>
    <row r="770" spans="1:13">
      <c r="A770">
        <v>768</v>
      </c>
      <c r="B770" s="101" t="s">
        <v>840</v>
      </c>
      <c r="C770" s="78" t="s">
        <v>813</v>
      </c>
      <c r="D770" s="75" t="s">
        <v>810</v>
      </c>
      <c r="E770" s="79" t="s">
        <v>819</v>
      </c>
      <c r="F770" s="76" t="s">
        <v>820</v>
      </c>
      <c r="G770" s="4" t="s">
        <v>29</v>
      </c>
      <c r="H770" s="76">
        <v>120</v>
      </c>
      <c r="I770" s="76">
        <v>1</v>
      </c>
      <c r="J770" s="76">
        <v>8</v>
      </c>
      <c r="K770" s="76">
        <v>22</v>
      </c>
      <c r="L770" s="76">
        <f t="shared" si="39"/>
        <v>176</v>
      </c>
      <c r="M770" s="24">
        <f t="shared" si="40"/>
        <v>21.12</v>
      </c>
    </row>
    <row r="771" spans="1:13">
      <c r="A771">
        <v>769</v>
      </c>
      <c r="B771" s="101" t="s">
        <v>840</v>
      </c>
      <c r="C771" s="78" t="s">
        <v>813</v>
      </c>
      <c r="D771" s="75" t="s">
        <v>810</v>
      </c>
      <c r="E771" s="79" t="s">
        <v>821</v>
      </c>
      <c r="F771" s="76"/>
      <c r="G771" s="4" t="s">
        <v>29</v>
      </c>
      <c r="H771" s="76">
        <v>250</v>
      </c>
      <c r="I771" s="76">
        <v>1</v>
      </c>
      <c r="J771" s="76">
        <v>8</v>
      </c>
      <c r="K771" s="76">
        <v>22</v>
      </c>
      <c r="L771" s="76">
        <f t="shared" si="39"/>
        <v>176</v>
      </c>
      <c r="M771" s="24">
        <f t="shared" si="40"/>
        <v>44</v>
      </c>
    </row>
    <row r="772" spans="1:13">
      <c r="A772">
        <v>770</v>
      </c>
      <c r="B772" s="101" t="s">
        <v>840</v>
      </c>
      <c r="C772" s="78" t="s">
        <v>813</v>
      </c>
      <c r="D772" s="75" t="s">
        <v>810</v>
      </c>
      <c r="E772" s="79" t="s">
        <v>822</v>
      </c>
      <c r="F772" s="76"/>
      <c r="G772" s="27" t="s">
        <v>30</v>
      </c>
      <c r="H772" s="76">
        <v>1200</v>
      </c>
      <c r="I772" s="76">
        <v>1</v>
      </c>
      <c r="J772" s="76">
        <v>8</v>
      </c>
      <c r="K772" s="76">
        <v>22</v>
      </c>
      <c r="L772" s="76">
        <f t="shared" si="39"/>
        <v>176</v>
      </c>
      <c r="M772" s="24">
        <f t="shared" si="40"/>
        <v>211.2</v>
      </c>
    </row>
    <row r="773" spans="1:13">
      <c r="A773">
        <v>771</v>
      </c>
      <c r="B773" s="101" t="s">
        <v>840</v>
      </c>
      <c r="C773" s="78" t="s">
        <v>813</v>
      </c>
      <c r="D773" s="75" t="s">
        <v>810</v>
      </c>
      <c r="E773" s="79" t="s">
        <v>823</v>
      </c>
      <c r="F773" s="76" t="s">
        <v>824</v>
      </c>
      <c r="G773" s="4" t="s">
        <v>29</v>
      </c>
      <c r="H773" s="76">
        <v>70</v>
      </c>
      <c r="I773" s="76">
        <v>1</v>
      </c>
      <c r="J773" s="76">
        <v>4</v>
      </c>
      <c r="K773" s="76">
        <v>22</v>
      </c>
      <c r="L773" s="76">
        <f t="shared" si="39"/>
        <v>88</v>
      </c>
      <c r="M773" s="24">
        <f t="shared" si="40"/>
        <v>6.16</v>
      </c>
    </row>
    <row r="774" spans="1:13">
      <c r="A774">
        <v>772</v>
      </c>
      <c r="B774" s="101" t="s">
        <v>840</v>
      </c>
      <c r="C774" s="78" t="s">
        <v>813</v>
      </c>
      <c r="D774" s="75" t="s">
        <v>810</v>
      </c>
      <c r="E774" s="79" t="s">
        <v>825</v>
      </c>
      <c r="F774" s="76" t="s">
        <v>826</v>
      </c>
      <c r="G774" s="4" t="s">
        <v>29</v>
      </c>
      <c r="H774" s="76">
        <v>120</v>
      </c>
      <c r="I774" s="76">
        <v>1</v>
      </c>
      <c r="J774" s="76">
        <v>8</v>
      </c>
      <c r="K774" s="76">
        <v>22</v>
      </c>
      <c r="L774" s="76">
        <f t="shared" si="39"/>
        <v>176</v>
      </c>
      <c r="M774" s="24">
        <f t="shared" si="40"/>
        <v>21.12</v>
      </c>
    </row>
    <row r="775" spans="1:13">
      <c r="A775">
        <v>773</v>
      </c>
      <c r="B775" s="101" t="s">
        <v>840</v>
      </c>
      <c r="C775" s="78" t="s">
        <v>813</v>
      </c>
      <c r="D775" s="75" t="s">
        <v>810</v>
      </c>
      <c r="E775" s="79" t="s">
        <v>827</v>
      </c>
      <c r="F775" s="76"/>
      <c r="G775" s="4" t="s">
        <v>29</v>
      </c>
      <c r="H775" s="76">
        <v>2</v>
      </c>
      <c r="I775" s="76">
        <v>1</v>
      </c>
      <c r="J775" s="76">
        <v>4</v>
      </c>
      <c r="K775" s="76">
        <v>22</v>
      </c>
      <c r="L775" s="76">
        <f t="shared" si="39"/>
        <v>88</v>
      </c>
      <c r="M775" s="24">
        <f t="shared" si="40"/>
        <v>0.17599999999999999</v>
      </c>
    </row>
    <row r="776" spans="1:13">
      <c r="A776">
        <v>774</v>
      </c>
      <c r="B776" s="101" t="s">
        <v>840</v>
      </c>
      <c r="C776" s="78" t="s">
        <v>813</v>
      </c>
      <c r="D776" s="75" t="s">
        <v>810</v>
      </c>
      <c r="E776" s="79" t="s">
        <v>828</v>
      </c>
      <c r="F776" s="76" t="s">
        <v>829</v>
      </c>
      <c r="G776" s="66" t="s">
        <v>354</v>
      </c>
      <c r="H776" s="76">
        <v>100</v>
      </c>
      <c r="I776" s="76">
        <v>1</v>
      </c>
      <c r="J776" s="76">
        <v>2</v>
      </c>
      <c r="K776" s="76">
        <v>22</v>
      </c>
      <c r="L776" s="76">
        <f t="shared" si="39"/>
        <v>44</v>
      </c>
      <c r="M776" s="24">
        <f t="shared" si="40"/>
        <v>4.4000000000000004</v>
      </c>
    </row>
    <row r="777" spans="1:13">
      <c r="A777">
        <v>775</v>
      </c>
      <c r="B777" s="101" t="s">
        <v>840</v>
      </c>
      <c r="C777" s="78" t="s">
        <v>813</v>
      </c>
      <c r="D777" s="75" t="s">
        <v>810</v>
      </c>
      <c r="E777" s="79" t="s">
        <v>830</v>
      </c>
      <c r="F777" s="76"/>
      <c r="G777" s="27" t="s">
        <v>30</v>
      </c>
      <c r="H777" s="76">
        <v>1200</v>
      </c>
      <c r="I777" s="76">
        <v>1</v>
      </c>
      <c r="J777" s="76">
        <v>8</v>
      </c>
      <c r="K777" s="76">
        <v>22</v>
      </c>
      <c r="L777" s="76">
        <f t="shared" si="39"/>
        <v>176</v>
      </c>
      <c r="M777" s="24">
        <f t="shared" si="40"/>
        <v>211.2</v>
      </c>
    </row>
    <row r="778" spans="1:13">
      <c r="A778">
        <v>776</v>
      </c>
      <c r="B778" s="101" t="s">
        <v>840</v>
      </c>
      <c r="C778" s="78" t="s">
        <v>813</v>
      </c>
      <c r="D778" s="75" t="s">
        <v>810</v>
      </c>
      <c r="E778" s="79" t="s">
        <v>831</v>
      </c>
      <c r="F778" s="76"/>
      <c r="G778" s="4" t="s">
        <v>29</v>
      </c>
      <c r="H778" s="76">
        <v>95</v>
      </c>
      <c r="I778" s="76">
        <v>1</v>
      </c>
      <c r="J778" s="76">
        <v>8</v>
      </c>
      <c r="K778" s="76">
        <v>22</v>
      </c>
      <c r="L778" s="76">
        <f t="shared" si="39"/>
        <v>176</v>
      </c>
      <c r="M778" s="24">
        <f t="shared" si="40"/>
        <v>16.72</v>
      </c>
    </row>
    <row r="779" spans="1:13">
      <c r="A779">
        <v>777</v>
      </c>
      <c r="B779" s="101" t="s">
        <v>840</v>
      </c>
      <c r="C779" s="78" t="s">
        <v>813</v>
      </c>
      <c r="D779" s="75" t="s">
        <v>810</v>
      </c>
      <c r="E779" s="79" t="s">
        <v>832</v>
      </c>
      <c r="F779" s="76"/>
      <c r="G779" s="4" t="s">
        <v>29</v>
      </c>
      <c r="H779" s="76">
        <v>5</v>
      </c>
      <c r="I779" s="76">
        <v>2</v>
      </c>
      <c r="J779" s="76">
        <v>4</v>
      </c>
      <c r="K779" s="76">
        <v>22</v>
      </c>
      <c r="L779" s="76">
        <f t="shared" si="39"/>
        <v>88</v>
      </c>
      <c r="M779" s="24">
        <f t="shared" si="40"/>
        <v>0.88</v>
      </c>
    </row>
    <row r="780" spans="1:13">
      <c r="A780">
        <v>778</v>
      </c>
      <c r="B780" s="101" t="s">
        <v>840</v>
      </c>
      <c r="C780" s="78" t="s">
        <v>813</v>
      </c>
      <c r="D780" s="75" t="s">
        <v>810</v>
      </c>
      <c r="E780" s="79" t="s">
        <v>590</v>
      </c>
      <c r="F780" s="76"/>
      <c r="G780" s="27" t="s">
        <v>30</v>
      </c>
      <c r="H780" s="76">
        <v>180</v>
      </c>
      <c r="I780" s="76">
        <v>2</v>
      </c>
      <c r="J780" s="76">
        <v>10</v>
      </c>
      <c r="K780" s="76">
        <v>22</v>
      </c>
      <c r="L780" s="76">
        <f t="shared" si="39"/>
        <v>220</v>
      </c>
      <c r="M780" s="24">
        <f t="shared" si="40"/>
        <v>79.2</v>
      </c>
    </row>
    <row r="781" spans="1:13">
      <c r="A781">
        <v>779</v>
      </c>
      <c r="B781" s="101" t="s">
        <v>840</v>
      </c>
      <c r="C781" s="78" t="s">
        <v>813</v>
      </c>
      <c r="D781" s="75" t="s">
        <v>810</v>
      </c>
      <c r="E781" s="79" t="s">
        <v>477</v>
      </c>
      <c r="F781" s="76"/>
      <c r="G781" s="27" t="s">
        <v>30</v>
      </c>
      <c r="H781" s="76">
        <v>200</v>
      </c>
      <c r="I781" s="76">
        <v>4</v>
      </c>
      <c r="J781" s="76">
        <v>10</v>
      </c>
      <c r="K781" s="76">
        <v>22</v>
      </c>
      <c r="L781" s="76">
        <f t="shared" si="39"/>
        <v>220</v>
      </c>
      <c r="M781" s="24">
        <f t="shared" si="40"/>
        <v>176</v>
      </c>
    </row>
    <row r="782" spans="1:13">
      <c r="A782">
        <v>780</v>
      </c>
      <c r="B782" s="101" t="s">
        <v>840</v>
      </c>
      <c r="C782" s="78" t="s">
        <v>833</v>
      </c>
      <c r="D782" s="75" t="s">
        <v>834</v>
      </c>
      <c r="E782" s="79" t="s">
        <v>628</v>
      </c>
      <c r="F782" s="76"/>
      <c r="G782" s="4" t="s">
        <v>29</v>
      </c>
      <c r="H782" s="76">
        <v>25</v>
      </c>
      <c r="I782" s="76">
        <v>1</v>
      </c>
      <c r="J782" s="76">
        <v>4</v>
      </c>
      <c r="K782" s="76">
        <v>22</v>
      </c>
      <c r="L782" s="76">
        <f t="shared" si="39"/>
        <v>88</v>
      </c>
      <c r="M782" s="24">
        <f t="shared" si="40"/>
        <v>2.2000000000000002</v>
      </c>
    </row>
    <row r="783" spans="1:13">
      <c r="A783">
        <v>781</v>
      </c>
      <c r="B783" s="101" t="s">
        <v>840</v>
      </c>
      <c r="C783" s="78" t="s">
        <v>833</v>
      </c>
      <c r="D783" s="75" t="s">
        <v>834</v>
      </c>
      <c r="E783" s="79" t="s">
        <v>456</v>
      </c>
      <c r="F783" s="76"/>
      <c r="G783" s="27" t="s">
        <v>30</v>
      </c>
      <c r="H783" s="76">
        <v>180</v>
      </c>
      <c r="I783" s="76">
        <v>6</v>
      </c>
      <c r="J783" s="76">
        <v>10</v>
      </c>
      <c r="K783" s="76">
        <v>22</v>
      </c>
      <c r="L783" s="76">
        <f t="shared" si="39"/>
        <v>220</v>
      </c>
      <c r="M783" s="24">
        <f t="shared" si="40"/>
        <v>237.6</v>
      </c>
    </row>
    <row r="784" spans="1:13">
      <c r="A784">
        <v>782</v>
      </c>
      <c r="B784" s="101" t="s">
        <v>840</v>
      </c>
      <c r="C784" s="78" t="s">
        <v>833</v>
      </c>
      <c r="D784" s="75" t="s">
        <v>834</v>
      </c>
      <c r="E784" s="79" t="s">
        <v>839</v>
      </c>
      <c r="F784" s="76"/>
      <c r="G784" s="27" t="s">
        <v>30</v>
      </c>
      <c r="H784" s="76">
        <v>45</v>
      </c>
      <c r="I784" s="76">
        <v>1</v>
      </c>
      <c r="J784" s="76">
        <v>4</v>
      </c>
      <c r="K784" s="76">
        <v>22</v>
      </c>
      <c r="L784" s="76">
        <f t="shared" si="39"/>
        <v>88</v>
      </c>
      <c r="M784" s="24">
        <f t="shared" si="40"/>
        <v>3.96</v>
      </c>
    </row>
    <row r="785" spans="1:13">
      <c r="A785">
        <v>783</v>
      </c>
      <c r="B785" s="101" t="s">
        <v>840</v>
      </c>
      <c r="C785" s="78" t="s">
        <v>833</v>
      </c>
      <c r="D785" s="75" t="s">
        <v>834</v>
      </c>
      <c r="E785" s="79" t="s">
        <v>838</v>
      </c>
      <c r="F785" s="76"/>
      <c r="G785" s="7" t="s">
        <v>12</v>
      </c>
      <c r="H785" s="76">
        <v>1000</v>
      </c>
      <c r="I785" s="76">
        <v>1</v>
      </c>
      <c r="J785" s="76">
        <v>8</v>
      </c>
      <c r="K785" s="76">
        <v>22</v>
      </c>
      <c r="L785" s="76">
        <f t="shared" si="39"/>
        <v>176</v>
      </c>
      <c r="M785" s="24">
        <f t="shared" si="40"/>
        <v>176</v>
      </c>
    </row>
    <row r="786" spans="1:13">
      <c r="A786">
        <v>784</v>
      </c>
      <c r="B786" s="101" t="s">
        <v>840</v>
      </c>
      <c r="C786" s="78" t="s">
        <v>833</v>
      </c>
      <c r="D786" s="75" t="s">
        <v>834</v>
      </c>
      <c r="E786" s="79" t="s">
        <v>835</v>
      </c>
      <c r="F786" s="76" t="s">
        <v>836</v>
      </c>
      <c r="G786" s="27" t="s">
        <v>30</v>
      </c>
      <c r="H786" s="76">
        <v>600</v>
      </c>
      <c r="I786" s="76">
        <v>1</v>
      </c>
      <c r="J786" s="76">
        <v>8</v>
      </c>
      <c r="K786" s="76">
        <v>22</v>
      </c>
      <c r="L786" s="76">
        <f t="shared" si="39"/>
        <v>176</v>
      </c>
      <c r="M786" s="24">
        <f t="shared" si="40"/>
        <v>105.6</v>
      </c>
    </row>
    <row r="787" spans="1:13">
      <c r="A787">
        <v>785</v>
      </c>
      <c r="B787" s="101" t="s">
        <v>840</v>
      </c>
      <c r="C787" s="78" t="s">
        <v>833</v>
      </c>
      <c r="D787" s="75" t="s">
        <v>834</v>
      </c>
      <c r="E787" s="79" t="s">
        <v>477</v>
      </c>
      <c r="F787" s="76"/>
      <c r="G787" s="27" t="s">
        <v>30</v>
      </c>
      <c r="H787" s="76">
        <v>200</v>
      </c>
      <c r="I787" s="76">
        <v>8</v>
      </c>
      <c r="J787" s="76">
        <v>7</v>
      </c>
      <c r="K787" s="76">
        <v>22</v>
      </c>
      <c r="L787" s="76">
        <f t="shared" si="39"/>
        <v>154</v>
      </c>
      <c r="M787" s="24">
        <f t="shared" si="40"/>
        <v>246.4</v>
      </c>
    </row>
    <row r="788" spans="1:13">
      <c r="A788">
        <v>786</v>
      </c>
      <c r="B788" s="101" t="s">
        <v>840</v>
      </c>
      <c r="C788" s="78" t="s">
        <v>841</v>
      </c>
      <c r="D788" s="75"/>
      <c r="E788" s="79" t="s">
        <v>335</v>
      </c>
      <c r="F788" s="76"/>
      <c r="G788" s="27" t="s">
        <v>30</v>
      </c>
      <c r="H788" s="76">
        <v>30</v>
      </c>
      <c r="I788" s="76">
        <v>3</v>
      </c>
      <c r="J788" s="76">
        <v>8</v>
      </c>
      <c r="K788" s="76">
        <v>22</v>
      </c>
      <c r="L788" s="76">
        <f t="shared" ref="L788:L794" si="41">J788*K788</f>
        <v>176</v>
      </c>
      <c r="M788" s="24">
        <f t="shared" si="40"/>
        <v>15.84</v>
      </c>
    </row>
    <row r="789" spans="1:13">
      <c r="A789">
        <v>787</v>
      </c>
      <c r="B789" s="101" t="s">
        <v>840</v>
      </c>
      <c r="C789" s="78" t="s">
        <v>841</v>
      </c>
      <c r="D789" s="75"/>
      <c r="E789" s="79" t="s">
        <v>615</v>
      </c>
      <c r="F789" s="76"/>
      <c r="G789" s="7" t="s">
        <v>12</v>
      </c>
      <c r="H789" s="76">
        <v>1200</v>
      </c>
      <c r="I789" s="76">
        <v>1</v>
      </c>
      <c r="J789" s="76">
        <v>8</v>
      </c>
      <c r="K789" s="76">
        <v>22</v>
      </c>
      <c r="L789" s="76">
        <f t="shared" si="41"/>
        <v>176</v>
      </c>
      <c r="M789" s="24">
        <f t="shared" si="40"/>
        <v>211.2</v>
      </c>
    </row>
    <row r="790" spans="1:13">
      <c r="A790">
        <v>788</v>
      </c>
      <c r="B790" s="101" t="s">
        <v>840</v>
      </c>
      <c r="C790" s="78" t="s">
        <v>841</v>
      </c>
      <c r="D790" s="75"/>
      <c r="E790" s="79" t="s">
        <v>843</v>
      </c>
      <c r="F790" s="76"/>
      <c r="G790" s="4" t="s">
        <v>29</v>
      </c>
      <c r="H790" s="76">
        <v>240</v>
      </c>
      <c r="I790" s="76">
        <v>2</v>
      </c>
      <c r="J790" s="76">
        <v>8</v>
      </c>
      <c r="K790" s="76">
        <v>22</v>
      </c>
      <c r="L790" s="76">
        <f t="shared" si="41"/>
        <v>176</v>
      </c>
      <c r="M790" s="24">
        <f t="shared" si="40"/>
        <v>84.48</v>
      </c>
    </row>
    <row r="791" spans="1:13">
      <c r="A791">
        <v>789</v>
      </c>
      <c r="B791" s="101" t="s">
        <v>840</v>
      </c>
      <c r="C791" s="78" t="s">
        <v>841</v>
      </c>
      <c r="D791" s="75"/>
      <c r="E791" s="79" t="s">
        <v>842</v>
      </c>
      <c r="F791" s="76"/>
      <c r="G791" s="4" t="s">
        <v>29</v>
      </c>
      <c r="H791" s="76">
        <v>45</v>
      </c>
      <c r="I791" s="76">
        <v>1</v>
      </c>
      <c r="J791" s="76">
        <v>8</v>
      </c>
      <c r="K791" s="76">
        <v>22</v>
      </c>
      <c r="L791" s="76">
        <f t="shared" si="41"/>
        <v>176</v>
      </c>
      <c r="M791" s="24">
        <f t="shared" si="40"/>
        <v>7.92</v>
      </c>
    </row>
    <row r="792" spans="1:13">
      <c r="A792">
        <v>790</v>
      </c>
      <c r="B792" s="101" t="s">
        <v>840</v>
      </c>
      <c r="C792" s="78" t="s">
        <v>841</v>
      </c>
      <c r="D792" s="75"/>
      <c r="E792" s="79" t="s">
        <v>88</v>
      </c>
      <c r="F792" s="76"/>
      <c r="G792" s="27" t="s">
        <v>30</v>
      </c>
      <c r="H792" s="76">
        <v>180</v>
      </c>
      <c r="I792" s="76">
        <v>6</v>
      </c>
      <c r="J792" s="76">
        <v>4</v>
      </c>
      <c r="K792" s="76">
        <v>22</v>
      </c>
      <c r="L792" s="76">
        <f t="shared" si="41"/>
        <v>88</v>
      </c>
      <c r="M792" s="24">
        <f t="shared" si="40"/>
        <v>95.04</v>
      </c>
    </row>
    <row r="793" spans="1:13">
      <c r="A793">
        <v>791</v>
      </c>
      <c r="B793" s="101" t="s">
        <v>840</v>
      </c>
      <c r="C793" s="78" t="s">
        <v>841</v>
      </c>
      <c r="D793" s="75"/>
      <c r="E793" s="79" t="s">
        <v>835</v>
      </c>
      <c r="F793" s="76" t="s">
        <v>836</v>
      </c>
      <c r="G793" s="27" t="s">
        <v>30</v>
      </c>
      <c r="H793" s="76">
        <v>600</v>
      </c>
      <c r="I793" s="76">
        <v>1</v>
      </c>
      <c r="J793" s="76">
        <v>8</v>
      </c>
      <c r="K793" s="76">
        <v>22</v>
      </c>
      <c r="L793" s="76">
        <f t="shared" si="41"/>
        <v>176</v>
      </c>
      <c r="M793" s="24">
        <f t="shared" si="40"/>
        <v>105.6</v>
      </c>
    </row>
    <row r="794" spans="1:13">
      <c r="A794">
        <v>792</v>
      </c>
      <c r="B794" s="101" t="s">
        <v>840</v>
      </c>
      <c r="C794" s="78" t="s">
        <v>841</v>
      </c>
      <c r="D794" s="75"/>
      <c r="E794" s="79" t="s">
        <v>352</v>
      </c>
      <c r="F794" s="76"/>
      <c r="G794" s="4" t="s">
        <v>29</v>
      </c>
      <c r="H794" s="76">
        <v>280</v>
      </c>
      <c r="I794" s="76">
        <v>1</v>
      </c>
      <c r="J794" s="76">
        <v>2</v>
      </c>
      <c r="K794" s="76">
        <v>22</v>
      </c>
      <c r="L794" s="76">
        <f t="shared" si="41"/>
        <v>44</v>
      </c>
      <c r="M794" s="24">
        <f t="shared" si="40"/>
        <v>12.32</v>
      </c>
    </row>
    <row r="795" spans="1:13">
      <c r="A795">
        <v>793</v>
      </c>
      <c r="B795" s="101" t="s">
        <v>840</v>
      </c>
      <c r="C795" s="78" t="s">
        <v>837</v>
      </c>
      <c r="D795" s="75"/>
      <c r="E795" s="79" t="s">
        <v>477</v>
      </c>
      <c r="F795" s="76"/>
      <c r="G795" s="27" t="s">
        <v>30</v>
      </c>
      <c r="H795" s="76">
        <v>200</v>
      </c>
      <c r="I795" s="76">
        <v>8</v>
      </c>
      <c r="J795" s="76">
        <v>20</v>
      </c>
      <c r="K795" s="76">
        <v>22</v>
      </c>
      <c r="L795" s="76">
        <f t="shared" si="39"/>
        <v>440</v>
      </c>
      <c r="M795" s="24">
        <f t="shared" si="40"/>
        <v>704</v>
      </c>
    </row>
    <row r="796" spans="1:13">
      <c r="A796">
        <v>794</v>
      </c>
      <c r="B796" s="101" t="s">
        <v>840</v>
      </c>
      <c r="C796" s="78" t="s">
        <v>650</v>
      </c>
      <c r="D796" s="75"/>
      <c r="E796" s="79" t="s">
        <v>477</v>
      </c>
      <c r="F796" s="76"/>
      <c r="G796" s="27" t="s">
        <v>30</v>
      </c>
      <c r="H796" s="76">
        <v>200</v>
      </c>
      <c r="I796" s="76">
        <v>8</v>
      </c>
      <c r="J796" s="76">
        <v>20</v>
      </c>
      <c r="K796" s="76">
        <v>22</v>
      </c>
      <c r="L796" s="76">
        <f t="shared" si="39"/>
        <v>440</v>
      </c>
      <c r="M796" s="24">
        <f t="shared" si="40"/>
        <v>704</v>
      </c>
    </row>
    <row r="797" spans="1:13">
      <c r="A797">
        <v>795</v>
      </c>
      <c r="B797" s="101" t="s">
        <v>840</v>
      </c>
      <c r="C797" s="78" t="s">
        <v>419</v>
      </c>
      <c r="D797" s="75"/>
      <c r="E797" s="79" t="s">
        <v>477</v>
      </c>
      <c r="F797" s="76"/>
      <c r="G797" s="27" t="s">
        <v>30</v>
      </c>
      <c r="H797" s="76">
        <v>200</v>
      </c>
      <c r="I797" s="76">
        <v>8</v>
      </c>
      <c r="J797" s="76">
        <v>20</v>
      </c>
      <c r="K797" s="76">
        <v>22</v>
      </c>
      <c r="L797" s="76">
        <f t="shared" si="39"/>
        <v>440</v>
      </c>
      <c r="M797" s="24">
        <f t="shared" si="40"/>
        <v>704</v>
      </c>
    </row>
    <row r="798" spans="1:13">
      <c r="A798">
        <v>796</v>
      </c>
      <c r="B798" s="101" t="s">
        <v>840</v>
      </c>
      <c r="C798" s="78" t="s">
        <v>421</v>
      </c>
      <c r="D798" s="75"/>
      <c r="E798" s="79" t="s">
        <v>477</v>
      </c>
      <c r="F798" s="76"/>
      <c r="G798" s="27" t="s">
        <v>30</v>
      </c>
      <c r="H798" s="76">
        <v>200</v>
      </c>
      <c r="I798" s="76">
        <v>8</v>
      </c>
      <c r="J798" s="76">
        <v>20</v>
      </c>
      <c r="K798" s="76">
        <v>22</v>
      </c>
      <c r="L798" s="76">
        <f t="shared" si="39"/>
        <v>440</v>
      </c>
      <c r="M798" s="24">
        <f t="shared" si="40"/>
        <v>704</v>
      </c>
    </row>
    <row r="799" spans="1:13">
      <c r="A799">
        <v>797</v>
      </c>
      <c r="B799" s="87" t="s">
        <v>883</v>
      </c>
      <c r="C799" s="78" t="s">
        <v>844</v>
      </c>
      <c r="D799" s="75" t="s">
        <v>845</v>
      </c>
      <c r="E799" s="79" t="s">
        <v>846</v>
      </c>
      <c r="F799" s="76"/>
      <c r="G799" s="66" t="s">
        <v>354</v>
      </c>
      <c r="H799" s="76">
        <v>800</v>
      </c>
      <c r="I799" s="76">
        <v>1</v>
      </c>
      <c r="J799" s="76">
        <v>1</v>
      </c>
      <c r="K799" s="76">
        <v>22</v>
      </c>
      <c r="L799" s="76">
        <f t="shared" ref="L799:L830" si="42">J799*K799</f>
        <v>22</v>
      </c>
      <c r="M799" s="24">
        <f t="shared" si="40"/>
        <v>17.600000000000001</v>
      </c>
    </row>
    <row r="800" spans="1:13">
      <c r="A800">
        <v>798</v>
      </c>
      <c r="B800" s="87" t="s">
        <v>883</v>
      </c>
      <c r="C800" s="78" t="s">
        <v>844</v>
      </c>
      <c r="D800" s="75" t="s">
        <v>845</v>
      </c>
      <c r="E800" s="79" t="s">
        <v>847</v>
      </c>
      <c r="F800" s="76"/>
      <c r="G800" s="4" t="s">
        <v>29</v>
      </c>
      <c r="H800" s="76">
        <v>95</v>
      </c>
      <c r="I800" s="76">
        <v>1</v>
      </c>
      <c r="J800" s="76">
        <v>8</v>
      </c>
      <c r="K800" s="76">
        <v>22</v>
      </c>
      <c r="L800" s="76">
        <f t="shared" si="42"/>
        <v>176</v>
      </c>
      <c r="M800" s="24">
        <f t="shared" si="40"/>
        <v>16.72</v>
      </c>
    </row>
    <row r="801" spans="1:13">
      <c r="A801">
        <v>799</v>
      </c>
      <c r="B801" s="87" t="s">
        <v>883</v>
      </c>
      <c r="C801" s="78" t="s">
        <v>844</v>
      </c>
      <c r="D801" s="75" t="s">
        <v>845</v>
      </c>
      <c r="E801" s="79" t="s">
        <v>848</v>
      </c>
      <c r="F801" s="76" t="s">
        <v>849</v>
      </c>
      <c r="G801" s="4" t="s">
        <v>29</v>
      </c>
      <c r="H801" s="76">
        <v>120</v>
      </c>
      <c r="I801" s="76">
        <v>1</v>
      </c>
      <c r="J801" s="76">
        <v>8</v>
      </c>
      <c r="K801" s="76">
        <v>22</v>
      </c>
      <c r="L801" s="76">
        <f t="shared" si="42"/>
        <v>176</v>
      </c>
      <c r="M801" s="24">
        <f t="shared" si="40"/>
        <v>21.12</v>
      </c>
    </row>
    <row r="802" spans="1:13">
      <c r="A802">
        <v>800</v>
      </c>
      <c r="B802" s="87" t="s">
        <v>883</v>
      </c>
      <c r="C802" s="78" t="s">
        <v>844</v>
      </c>
      <c r="D802" s="75" t="s">
        <v>845</v>
      </c>
      <c r="E802" s="79" t="s">
        <v>850</v>
      </c>
      <c r="F802" s="76" t="s">
        <v>851</v>
      </c>
      <c r="G802" s="4" t="s">
        <v>29</v>
      </c>
      <c r="H802" s="76">
        <v>14</v>
      </c>
      <c r="I802" s="76">
        <v>1</v>
      </c>
      <c r="J802" s="76">
        <v>5</v>
      </c>
      <c r="K802" s="76">
        <v>22</v>
      </c>
      <c r="L802" s="76">
        <f t="shared" si="42"/>
        <v>110</v>
      </c>
      <c r="M802" s="24">
        <f t="shared" si="40"/>
        <v>1.54</v>
      </c>
    </row>
    <row r="803" spans="1:13">
      <c r="A803">
        <v>801</v>
      </c>
      <c r="B803" s="87" t="s">
        <v>883</v>
      </c>
      <c r="C803" s="78" t="s">
        <v>844</v>
      </c>
      <c r="D803" s="75" t="s">
        <v>845</v>
      </c>
      <c r="E803" s="79" t="s">
        <v>852</v>
      </c>
      <c r="F803" s="76" t="s">
        <v>853</v>
      </c>
      <c r="G803" s="7" t="s">
        <v>12</v>
      </c>
      <c r="H803" s="76">
        <v>1000</v>
      </c>
      <c r="I803" s="76">
        <v>1</v>
      </c>
      <c r="J803" s="76">
        <v>12</v>
      </c>
      <c r="K803" s="76">
        <v>22</v>
      </c>
      <c r="L803" s="76">
        <f t="shared" si="42"/>
        <v>264</v>
      </c>
      <c r="M803" s="24">
        <f t="shared" si="40"/>
        <v>264</v>
      </c>
    </row>
    <row r="804" spans="1:13">
      <c r="A804">
        <v>802</v>
      </c>
      <c r="B804" s="87" t="s">
        <v>883</v>
      </c>
      <c r="C804" s="78" t="s">
        <v>844</v>
      </c>
      <c r="D804" s="75" t="s">
        <v>845</v>
      </c>
      <c r="E804" s="79" t="s">
        <v>791</v>
      </c>
      <c r="F804" s="76" t="s">
        <v>854</v>
      </c>
      <c r="G804" s="4" t="s">
        <v>29</v>
      </c>
      <c r="H804" s="76">
        <v>628</v>
      </c>
      <c r="I804" s="76">
        <v>1</v>
      </c>
      <c r="J804" s="76">
        <v>5</v>
      </c>
      <c r="K804" s="76">
        <v>22</v>
      </c>
      <c r="L804" s="76">
        <f t="shared" si="42"/>
        <v>110</v>
      </c>
      <c r="M804" s="24">
        <f t="shared" si="40"/>
        <v>69.08</v>
      </c>
    </row>
    <row r="805" spans="1:13">
      <c r="A805">
        <v>803</v>
      </c>
      <c r="B805" s="87" t="s">
        <v>883</v>
      </c>
      <c r="C805" s="78" t="s">
        <v>844</v>
      </c>
      <c r="D805" s="75" t="s">
        <v>845</v>
      </c>
      <c r="E805" s="79" t="s">
        <v>855</v>
      </c>
      <c r="F805" s="76"/>
      <c r="G805" s="27" t="s">
        <v>30</v>
      </c>
      <c r="H805" s="76">
        <v>650</v>
      </c>
      <c r="I805" s="76">
        <v>1</v>
      </c>
      <c r="J805" s="76">
        <v>8</v>
      </c>
      <c r="K805" s="76">
        <v>22</v>
      </c>
      <c r="L805" s="76">
        <f t="shared" si="42"/>
        <v>176</v>
      </c>
      <c r="M805" s="24">
        <f t="shared" si="40"/>
        <v>114.4</v>
      </c>
    </row>
    <row r="806" spans="1:13">
      <c r="A806">
        <v>804</v>
      </c>
      <c r="B806" s="87" t="s">
        <v>883</v>
      </c>
      <c r="C806" s="78" t="s">
        <v>844</v>
      </c>
      <c r="D806" s="75" t="s">
        <v>845</v>
      </c>
      <c r="E806" s="79" t="s">
        <v>856</v>
      </c>
      <c r="F806" s="76"/>
      <c r="G806" s="4" t="s">
        <v>29</v>
      </c>
      <c r="H806" s="76">
        <v>95</v>
      </c>
      <c r="I806" s="76">
        <v>1</v>
      </c>
      <c r="J806" s="76">
        <v>8</v>
      </c>
      <c r="K806" s="76">
        <v>22</v>
      </c>
      <c r="L806" s="76">
        <f t="shared" si="42"/>
        <v>176</v>
      </c>
      <c r="M806" s="24">
        <f t="shared" si="40"/>
        <v>16.72</v>
      </c>
    </row>
    <row r="807" spans="1:13">
      <c r="A807">
        <v>805</v>
      </c>
      <c r="B807" s="87" t="s">
        <v>883</v>
      </c>
      <c r="C807" s="78" t="s">
        <v>844</v>
      </c>
      <c r="D807" s="75" t="s">
        <v>845</v>
      </c>
      <c r="E807" s="79" t="s">
        <v>857</v>
      </c>
      <c r="F807" s="76" t="s">
        <v>858</v>
      </c>
      <c r="G807" s="4" t="s">
        <v>29</v>
      </c>
      <c r="H807" s="76">
        <v>120</v>
      </c>
      <c r="I807" s="76">
        <v>1</v>
      </c>
      <c r="J807" s="76">
        <v>8</v>
      </c>
      <c r="K807" s="76">
        <v>22</v>
      </c>
      <c r="L807" s="76">
        <f t="shared" si="42"/>
        <v>176</v>
      </c>
      <c r="M807" s="24">
        <f t="shared" si="40"/>
        <v>21.12</v>
      </c>
    </row>
    <row r="808" spans="1:13">
      <c r="A808">
        <v>806</v>
      </c>
      <c r="B808" s="87" t="s">
        <v>883</v>
      </c>
      <c r="C808" s="78" t="s">
        <v>844</v>
      </c>
      <c r="D808" s="75" t="s">
        <v>845</v>
      </c>
      <c r="E808" s="79" t="s">
        <v>855</v>
      </c>
      <c r="F808" s="76"/>
      <c r="G808" s="27" t="s">
        <v>30</v>
      </c>
      <c r="H808" s="76">
        <v>650</v>
      </c>
      <c r="I808" s="76">
        <v>1</v>
      </c>
      <c r="J808" s="76">
        <v>8</v>
      </c>
      <c r="K808" s="76">
        <v>22</v>
      </c>
      <c r="L808" s="76">
        <f t="shared" si="42"/>
        <v>176</v>
      </c>
      <c r="M808" s="24">
        <f t="shared" si="40"/>
        <v>114.4</v>
      </c>
    </row>
    <row r="809" spans="1:13">
      <c r="A809">
        <v>807</v>
      </c>
      <c r="B809" s="87" t="s">
        <v>883</v>
      </c>
      <c r="C809" s="78" t="s">
        <v>844</v>
      </c>
      <c r="D809" s="75" t="s">
        <v>845</v>
      </c>
      <c r="E809" s="79" t="s">
        <v>724</v>
      </c>
      <c r="F809" s="76"/>
      <c r="G809" s="27" t="s">
        <v>30</v>
      </c>
      <c r="H809" s="76">
        <v>200</v>
      </c>
      <c r="I809" s="76">
        <v>12</v>
      </c>
      <c r="J809" s="76">
        <v>8</v>
      </c>
      <c r="K809" s="76">
        <v>22</v>
      </c>
      <c r="L809" s="76">
        <f t="shared" si="42"/>
        <v>176</v>
      </c>
      <c r="M809" s="24">
        <f t="shared" si="40"/>
        <v>422.4</v>
      </c>
    </row>
    <row r="810" spans="1:13">
      <c r="A810">
        <v>808</v>
      </c>
      <c r="B810" s="87" t="s">
        <v>883</v>
      </c>
      <c r="C810" s="78" t="s">
        <v>844</v>
      </c>
      <c r="D810" s="75" t="s">
        <v>845</v>
      </c>
      <c r="E810" s="79" t="s">
        <v>859</v>
      </c>
      <c r="F810" s="76"/>
      <c r="G810" s="27" t="s">
        <v>30</v>
      </c>
      <c r="H810" s="76">
        <v>180</v>
      </c>
      <c r="I810" s="76">
        <v>19</v>
      </c>
      <c r="J810" s="76">
        <v>10</v>
      </c>
      <c r="K810" s="76">
        <v>22</v>
      </c>
      <c r="L810" s="76">
        <f t="shared" si="42"/>
        <v>220</v>
      </c>
      <c r="M810" s="24">
        <f t="shared" si="40"/>
        <v>752.4</v>
      </c>
    </row>
    <row r="811" spans="1:13">
      <c r="A811">
        <v>809</v>
      </c>
      <c r="B811" s="87" t="s">
        <v>883</v>
      </c>
      <c r="C811" s="78" t="s">
        <v>844</v>
      </c>
      <c r="D811" s="75" t="s">
        <v>845</v>
      </c>
      <c r="E811" s="79" t="s">
        <v>860</v>
      </c>
      <c r="F811" s="76"/>
      <c r="G811" s="4" t="s">
        <v>29</v>
      </c>
      <c r="H811" s="76">
        <v>95</v>
      </c>
      <c r="I811" s="76">
        <v>1</v>
      </c>
      <c r="J811" s="76">
        <v>8</v>
      </c>
      <c r="K811" s="76">
        <v>22</v>
      </c>
      <c r="L811" s="76">
        <f t="shared" si="42"/>
        <v>176</v>
      </c>
      <c r="M811" s="24">
        <f t="shared" si="40"/>
        <v>16.72</v>
      </c>
    </row>
    <row r="812" spans="1:13">
      <c r="A812">
        <v>810</v>
      </c>
      <c r="B812" s="87" t="s">
        <v>883</v>
      </c>
      <c r="C812" s="78" t="s">
        <v>844</v>
      </c>
      <c r="D812" s="75" t="s">
        <v>845</v>
      </c>
      <c r="E812" s="79" t="s">
        <v>861</v>
      </c>
      <c r="F812" s="76" t="s">
        <v>820</v>
      </c>
      <c r="G812" s="4" t="s">
        <v>29</v>
      </c>
      <c r="H812" s="76">
        <v>120</v>
      </c>
      <c r="I812" s="76">
        <v>1</v>
      </c>
      <c r="J812" s="76">
        <v>8</v>
      </c>
      <c r="K812" s="76">
        <v>22</v>
      </c>
      <c r="L812" s="76">
        <f t="shared" si="42"/>
        <v>176</v>
      </c>
      <c r="M812" s="24">
        <f t="shared" si="40"/>
        <v>21.12</v>
      </c>
    </row>
    <row r="813" spans="1:13">
      <c r="A813">
        <v>811</v>
      </c>
      <c r="B813" s="87" t="s">
        <v>883</v>
      </c>
      <c r="C813" s="78" t="s">
        <v>844</v>
      </c>
      <c r="D813" s="75" t="s">
        <v>845</v>
      </c>
      <c r="E813" s="79" t="s">
        <v>862</v>
      </c>
      <c r="F813" s="76" t="s">
        <v>863</v>
      </c>
      <c r="G813" s="4" t="s">
        <v>29</v>
      </c>
      <c r="H813" s="76">
        <v>95</v>
      </c>
      <c r="I813" s="76">
        <v>1</v>
      </c>
      <c r="J813" s="76">
        <v>8</v>
      </c>
      <c r="K813" s="76">
        <v>22</v>
      </c>
      <c r="L813" s="76">
        <f t="shared" si="42"/>
        <v>176</v>
      </c>
      <c r="M813" s="24">
        <f t="shared" si="40"/>
        <v>16.72</v>
      </c>
    </row>
    <row r="814" spans="1:13">
      <c r="A814">
        <v>812</v>
      </c>
      <c r="B814" s="87" t="s">
        <v>883</v>
      </c>
      <c r="C814" s="78" t="s">
        <v>844</v>
      </c>
      <c r="D814" s="75" t="s">
        <v>845</v>
      </c>
      <c r="E814" s="79" t="s">
        <v>861</v>
      </c>
      <c r="F814" s="76" t="s">
        <v>820</v>
      </c>
      <c r="G814" s="4" t="s">
        <v>29</v>
      </c>
      <c r="H814" s="76">
        <v>120</v>
      </c>
      <c r="I814" s="76">
        <v>1</v>
      </c>
      <c r="J814" s="76">
        <v>8</v>
      </c>
      <c r="K814" s="76">
        <v>22</v>
      </c>
      <c r="L814" s="76">
        <f t="shared" si="42"/>
        <v>176</v>
      </c>
      <c r="M814" s="24">
        <f t="shared" si="40"/>
        <v>21.12</v>
      </c>
    </row>
    <row r="815" spans="1:13">
      <c r="A815">
        <v>813</v>
      </c>
      <c r="B815" s="87" t="s">
        <v>883</v>
      </c>
      <c r="C815" s="78" t="s">
        <v>844</v>
      </c>
      <c r="D815" s="75" t="s">
        <v>845</v>
      </c>
      <c r="E815" s="79" t="s">
        <v>864</v>
      </c>
      <c r="F815" s="76"/>
      <c r="G815" s="4" t="s">
        <v>29</v>
      </c>
      <c r="H815" s="76">
        <v>95</v>
      </c>
      <c r="I815" s="76">
        <v>1</v>
      </c>
      <c r="J815" s="76">
        <v>8</v>
      </c>
      <c r="K815" s="76">
        <v>22</v>
      </c>
      <c r="L815" s="76">
        <f t="shared" si="42"/>
        <v>176</v>
      </c>
      <c r="M815" s="24">
        <f t="shared" si="40"/>
        <v>16.72</v>
      </c>
    </row>
    <row r="816" spans="1:13">
      <c r="A816">
        <v>814</v>
      </c>
      <c r="B816" s="87" t="s">
        <v>883</v>
      </c>
      <c r="C816" s="78" t="s">
        <v>844</v>
      </c>
      <c r="D816" s="75" t="s">
        <v>845</v>
      </c>
      <c r="E816" s="79" t="s">
        <v>865</v>
      </c>
      <c r="F816" s="76" t="s">
        <v>866</v>
      </c>
      <c r="G816" s="4" t="s">
        <v>29</v>
      </c>
      <c r="H816" s="76">
        <v>120</v>
      </c>
      <c r="I816" s="76">
        <v>1</v>
      </c>
      <c r="J816" s="76">
        <v>8</v>
      </c>
      <c r="K816" s="76">
        <v>22</v>
      </c>
      <c r="L816" s="76">
        <f t="shared" si="42"/>
        <v>176</v>
      </c>
      <c r="M816" s="24">
        <f t="shared" si="40"/>
        <v>21.12</v>
      </c>
    </row>
    <row r="817" spans="1:13">
      <c r="A817">
        <v>815</v>
      </c>
      <c r="B817" s="87" t="s">
        <v>883</v>
      </c>
      <c r="C817" s="78" t="s">
        <v>844</v>
      </c>
      <c r="D817" s="75" t="s">
        <v>845</v>
      </c>
      <c r="E817" s="79" t="s">
        <v>867</v>
      </c>
      <c r="F817" s="76"/>
      <c r="G817" s="4" t="s">
        <v>29</v>
      </c>
      <c r="H817" s="76">
        <v>95</v>
      </c>
      <c r="I817" s="76">
        <v>1</v>
      </c>
      <c r="J817" s="76">
        <v>8</v>
      </c>
      <c r="K817" s="76">
        <v>22</v>
      </c>
      <c r="L817" s="76">
        <f t="shared" si="42"/>
        <v>176</v>
      </c>
      <c r="M817" s="24">
        <f t="shared" si="40"/>
        <v>16.72</v>
      </c>
    </row>
    <row r="818" spans="1:13">
      <c r="A818">
        <v>816</v>
      </c>
      <c r="B818" s="87" t="s">
        <v>883</v>
      </c>
      <c r="C818" s="78" t="s">
        <v>844</v>
      </c>
      <c r="D818" s="75" t="s">
        <v>845</v>
      </c>
      <c r="E818" s="79" t="s">
        <v>861</v>
      </c>
      <c r="F818" s="76" t="s">
        <v>770</v>
      </c>
      <c r="G818" s="4" t="s">
        <v>29</v>
      </c>
      <c r="H818" s="76">
        <v>120</v>
      </c>
      <c r="I818" s="76">
        <v>1</v>
      </c>
      <c r="J818" s="76">
        <v>8</v>
      </c>
      <c r="K818" s="76">
        <v>22</v>
      </c>
      <c r="L818" s="76">
        <f t="shared" si="42"/>
        <v>176</v>
      </c>
      <c r="M818" s="24">
        <f t="shared" si="40"/>
        <v>21.12</v>
      </c>
    </row>
    <row r="819" spans="1:13">
      <c r="A819">
        <v>817</v>
      </c>
      <c r="B819" s="87" t="s">
        <v>883</v>
      </c>
      <c r="C819" s="78" t="s">
        <v>844</v>
      </c>
      <c r="D819" s="75" t="s">
        <v>845</v>
      </c>
      <c r="E819" s="79" t="s">
        <v>867</v>
      </c>
      <c r="F819" s="76"/>
      <c r="G819" s="4" t="s">
        <v>29</v>
      </c>
      <c r="H819" s="76">
        <v>95</v>
      </c>
      <c r="I819" s="76">
        <v>1</v>
      </c>
      <c r="J819" s="76">
        <v>8</v>
      </c>
      <c r="K819" s="76">
        <v>22</v>
      </c>
      <c r="L819" s="76">
        <f t="shared" si="42"/>
        <v>176</v>
      </c>
      <c r="M819" s="24">
        <f t="shared" si="40"/>
        <v>16.72</v>
      </c>
    </row>
    <row r="820" spans="1:13">
      <c r="A820">
        <v>818</v>
      </c>
      <c r="B820" s="87" t="s">
        <v>883</v>
      </c>
      <c r="C820" s="78" t="s">
        <v>844</v>
      </c>
      <c r="D820" s="75" t="s">
        <v>845</v>
      </c>
      <c r="E820" s="79" t="s">
        <v>861</v>
      </c>
      <c r="F820" s="76" t="s">
        <v>770</v>
      </c>
      <c r="G820" s="4" t="s">
        <v>29</v>
      </c>
      <c r="H820" s="76">
        <v>120</v>
      </c>
      <c r="I820" s="76">
        <v>1</v>
      </c>
      <c r="J820" s="76">
        <v>8</v>
      </c>
      <c r="K820" s="76">
        <v>22</v>
      </c>
      <c r="L820" s="76">
        <f t="shared" si="42"/>
        <v>176</v>
      </c>
      <c r="M820" s="24">
        <f t="shared" si="40"/>
        <v>21.12</v>
      </c>
    </row>
    <row r="821" spans="1:13">
      <c r="A821">
        <v>819</v>
      </c>
      <c r="B821" s="87" t="s">
        <v>883</v>
      </c>
      <c r="C821" s="78" t="s">
        <v>844</v>
      </c>
      <c r="D821" s="75" t="s">
        <v>845</v>
      </c>
      <c r="E821" s="79" t="s">
        <v>868</v>
      </c>
      <c r="F821" s="76"/>
      <c r="G821" s="4" t="s">
        <v>29</v>
      </c>
      <c r="H821" s="76">
        <v>95</v>
      </c>
      <c r="I821" s="76">
        <v>1</v>
      </c>
      <c r="J821" s="76">
        <v>8</v>
      </c>
      <c r="K821" s="76">
        <v>22</v>
      </c>
      <c r="L821" s="76">
        <f t="shared" si="42"/>
        <v>176</v>
      </c>
      <c r="M821" s="24">
        <f t="shared" si="40"/>
        <v>16.72</v>
      </c>
    </row>
    <row r="822" spans="1:13">
      <c r="A822">
        <v>820</v>
      </c>
      <c r="B822" s="87" t="s">
        <v>883</v>
      </c>
      <c r="C822" s="78" t="s">
        <v>844</v>
      </c>
      <c r="D822" s="75" t="s">
        <v>845</v>
      </c>
      <c r="E822" s="79" t="s">
        <v>869</v>
      </c>
      <c r="F822" s="76" t="s">
        <v>870</v>
      </c>
      <c r="G822" s="4" t="s">
        <v>29</v>
      </c>
      <c r="H822" s="76">
        <v>120</v>
      </c>
      <c r="I822" s="76">
        <v>1</v>
      </c>
      <c r="J822" s="76">
        <v>8</v>
      </c>
      <c r="K822" s="76">
        <v>22</v>
      </c>
      <c r="L822" s="76">
        <f t="shared" si="42"/>
        <v>176</v>
      </c>
      <c r="M822" s="24">
        <f t="shared" si="40"/>
        <v>21.12</v>
      </c>
    </row>
    <row r="823" spans="1:13">
      <c r="A823">
        <v>821</v>
      </c>
      <c r="B823" s="87" t="s">
        <v>883</v>
      </c>
      <c r="C823" s="78" t="s">
        <v>844</v>
      </c>
      <c r="D823" s="75" t="s">
        <v>845</v>
      </c>
      <c r="E823" s="79" t="s">
        <v>871</v>
      </c>
      <c r="F823" s="76" t="s">
        <v>872</v>
      </c>
      <c r="G823" s="4" t="s">
        <v>29</v>
      </c>
      <c r="H823" s="76">
        <v>95</v>
      </c>
      <c r="I823" s="76">
        <v>1</v>
      </c>
      <c r="J823" s="76">
        <v>8</v>
      </c>
      <c r="K823" s="76">
        <v>22</v>
      </c>
      <c r="L823" s="76">
        <f t="shared" si="42"/>
        <v>176</v>
      </c>
      <c r="M823" s="24">
        <f t="shared" si="40"/>
        <v>16.72</v>
      </c>
    </row>
    <row r="824" spans="1:13">
      <c r="A824">
        <v>822</v>
      </c>
      <c r="B824" s="87" t="s">
        <v>883</v>
      </c>
      <c r="C824" s="78" t="s">
        <v>844</v>
      </c>
      <c r="D824" s="75" t="s">
        <v>845</v>
      </c>
      <c r="E824" s="79" t="s">
        <v>873</v>
      </c>
      <c r="F824" s="76" t="s">
        <v>874</v>
      </c>
      <c r="G824" s="4" t="s">
        <v>29</v>
      </c>
      <c r="H824" s="76">
        <v>120</v>
      </c>
      <c r="I824" s="76">
        <v>1</v>
      </c>
      <c r="J824" s="76">
        <v>8</v>
      </c>
      <c r="K824" s="76">
        <v>22</v>
      </c>
      <c r="L824" s="76">
        <f t="shared" si="42"/>
        <v>176</v>
      </c>
      <c r="M824" s="24">
        <f t="shared" si="40"/>
        <v>21.12</v>
      </c>
    </row>
    <row r="825" spans="1:13">
      <c r="A825">
        <v>823</v>
      </c>
      <c r="B825" s="87" t="s">
        <v>883</v>
      </c>
      <c r="C825" s="78" t="s">
        <v>844</v>
      </c>
      <c r="D825" s="75" t="s">
        <v>845</v>
      </c>
      <c r="E825" s="79" t="s">
        <v>875</v>
      </c>
      <c r="F825" s="76"/>
      <c r="G825" s="27" t="s">
        <v>30</v>
      </c>
      <c r="H825" s="76">
        <v>65</v>
      </c>
      <c r="I825" s="76">
        <v>1</v>
      </c>
      <c r="J825" s="76">
        <v>8</v>
      </c>
      <c r="K825" s="76">
        <v>22</v>
      </c>
      <c r="L825" s="76">
        <f t="shared" si="42"/>
        <v>176</v>
      </c>
      <c r="M825" s="24">
        <f t="shared" si="40"/>
        <v>11.44</v>
      </c>
    </row>
    <row r="826" spans="1:13">
      <c r="A826">
        <v>824</v>
      </c>
      <c r="B826" s="87" t="s">
        <v>883</v>
      </c>
      <c r="C826" s="78" t="s">
        <v>844</v>
      </c>
      <c r="D826" s="75" t="s">
        <v>845</v>
      </c>
      <c r="E826" s="79" t="s">
        <v>876</v>
      </c>
      <c r="F826" s="76" t="s">
        <v>877</v>
      </c>
      <c r="G826" s="4" t="s">
        <v>29</v>
      </c>
      <c r="H826" s="76">
        <v>5</v>
      </c>
      <c r="I826" s="76">
        <v>2</v>
      </c>
      <c r="J826" s="76">
        <v>4</v>
      </c>
      <c r="K826" s="76">
        <v>22</v>
      </c>
      <c r="L826" s="76">
        <f t="shared" si="42"/>
        <v>88</v>
      </c>
      <c r="M826" s="24">
        <f t="shared" si="40"/>
        <v>0.88</v>
      </c>
    </row>
    <row r="827" spans="1:13">
      <c r="A827">
        <v>825</v>
      </c>
      <c r="B827" s="87" t="s">
        <v>883</v>
      </c>
      <c r="C827" s="78" t="s">
        <v>844</v>
      </c>
      <c r="D827" s="75" t="s">
        <v>845</v>
      </c>
      <c r="E827" s="79" t="s">
        <v>878</v>
      </c>
      <c r="F827" s="76" t="s">
        <v>879</v>
      </c>
      <c r="G827" s="7" t="s">
        <v>12</v>
      </c>
      <c r="H827" s="76">
        <v>1000</v>
      </c>
      <c r="I827" s="76">
        <v>1</v>
      </c>
      <c r="J827" s="76">
        <v>12</v>
      </c>
      <c r="K827" s="76">
        <v>22</v>
      </c>
      <c r="L827" s="76">
        <f t="shared" si="42"/>
        <v>264</v>
      </c>
      <c r="M827" s="24">
        <f t="shared" si="40"/>
        <v>264</v>
      </c>
    </row>
    <row r="828" spans="1:13">
      <c r="A828">
        <v>826</v>
      </c>
      <c r="B828" s="87" t="s">
        <v>883</v>
      </c>
      <c r="C828" s="78" t="s">
        <v>844</v>
      </c>
      <c r="D828" s="75" t="s">
        <v>845</v>
      </c>
      <c r="E828" s="79" t="s">
        <v>880</v>
      </c>
      <c r="F828" s="76"/>
      <c r="G828" s="27" t="s">
        <v>30</v>
      </c>
      <c r="H828" s="76">
        <v>650</v>
      </c>
      <c r="I828" s="76">
        <v>1</v>
      </c>
      <c r="J828" s="76">
        <v>8</v>
      </c>
      <c r="K828" s="76">
        <v>22</v>
      </c>
      <c r="L828" s="76">
        <f t="shared" si="42"/>
        <v>176</v>
      </c>
      <c r="M828" s="24">
        <f t="shared" si="40"/>
        <v>114.4</v>
      </c>
    </row>
    <row r="829" spans="1:13">
      <c r="A829">
        <v>827</v>
      </c>
      <c r="B829" s="87" t="s">
        <v>883</v>
      </c>
      <c r="C829" s="78" t="s">
        <v>844</v>
      </c>
      <c r="D829" s="75" t="s">
        <v>845</v>
      </c>
      <c r="E829" s="79" t="s">
        <v>881</v>
      </c>
      <c r="F829" s="76"/>
      <c r="G829" s="4" t="s">
        <v>29</v>
      </c>
      <c r="H829" s="76">
        <v>25</v>
      </c>
      <c r="I829" s="76">
        <v>1</v>
      </c>
      <c r="J829" s="76">
        <v>8</v>
      </c>
      <c r="K829" s="76">
        <v>22</v>
      </c>
      <c r="L829" s="76">
        <f t="shared" si="42"/>
        <v>176</v>
      </c>
      <c r="M829" s="24">
        <f t="shared" si="40"/>
        <v>4.4000000000000004</v>
      </c>
    </row>
    <row r="830" spans="1:13">
      <c r="A830">
        <v>828</v>
      </c>
      <c r="B830" s="87" t="s">
        <v>883</v>
      </c>
      <c r="C830" s="78" t="s">
        <v>882</v>
      </c>
      <c r="D830" s="75" t="s">
        <v>845</v>
      </c>
      <c r="E830" s="79" t="s">
        <v>657</v>
      </c>
      <c r="F830" s="76"/>
      <c r="G830" s="27" t="s">
        <v>30</v>
      </c>
      <c r="H830" s="76">
        <v>200</v>
      </c>
      <c r="I830" s="76">
        <v>6</v>
      </c>
      <c r="J830" s="76">
        <v>10</v>
      </c>
      <c r="K830" s="76">
        <v>22</v>
      </c>
      <c r="L830" s="76">
        <f t="shared" si="42"/>
        <v>220</v>
      </c>
      <c r="M830" s="24">
        <f t="shared" si="40"/>
        <v>264</v>
      </c>
    </row>
    <row r="831" spans="1:13">
      <c r="A831">
        <v>829</v>
      </c>
      <c r="B831" s="89" t="s">
        <v>1009</v>
      </c>
      <c r="C831" s="78" t="s">
        <v>884</v>
      </c>
      <c r="D831" s="75" t="s">
        <v>885</v>
      </c>
      <c r="E831" s="79" t="s">
        <v>886</v>
      </c>
      <c r="F831" s="76" t="s">
        <v>820</v>
      </c>
      <c r="G831" s="4" t="s">
        <v>29</v>
      </c>
      <c r="H831" s="76">
        <v>120</v>
      </c>
      <c r="I831" s="76">
        <v>1</v>
      </c>
      <c r="J831" s="76">
        <v>12</v>
      </c>
      <c r="K831" s="76">
        <v>22</v>
      </c>
      <c r="L831" s="76">
        <f t="shared" ref="L831:L862" si="43">J831*K831</f>
        <v>264</v>
      </c>
      <c r="M831" s="24">
        <f t="shared" ref="M831:M894" si="44">(L831*H831*I831)/1000</f>
        <v>31.68</v>
      </c>
    </row>
    <row r="832" spans="1:13">
      <c r="A832">
        <v>830</v>
      </c>
      <c r="B832" s="89" t="s">
        <v>1009</v>
      </c>
      <c r="C832" s="78" t="s">
        <v>884</v>
      </c>
      <c r="D832" s="75" t="s">
        <v>885</v>
      </c>
      <c r="E832" s="79" t="s">
        <v>887</v>
      </c>
      <c r="F832" s="76"/>
      <c r="G832" s="4" t="s">
        <v>29</v>
      </c>
      <c r="H832" s="76">
        <v>250</v>
      </c>
      <c r="I832" s="76">
        <v>1</v>
      </c>
      <c r="J832" s="76">
        <v>12</v>
      </c>
      <c r="K832" s="76">
        <v>22</v>
      </c>
      <c r="L832" s="76">
        <f t="shared" si="43"/>
        <v>264</v>
      </c>
      <c r="M832" s="24">
        <f t="shared" si="44"/>
        <v>66</v>
      </c>
    </row>
    <row r="833" spans="1:13">
      <c r="A833">
        <v>831</v>
      </c>
      <c r="B833" s="89" t="s">
        <v>1009</v>
      </c>
      <c r="C833" s="78" t="s">
        <v>884</v>
      </c>
      <c r="D833" s="75" t="s">
        <v>885</v>
      </c>
      <c r="E833" s="79" t="s">
        <v>888</v>
      </c>
      <c r="F833" s="76" t="s">
        <v>889</v>
      </c>
      <c r="G833" s="27" t="s">
        <v>30</v>
      </c>
      <c r="H833" s="76">
        <v>700</v>
      </c>
      <c r="I833" s="76">
        <v>1</v>
      </c>
      <c r="J833" s="76">
        <v>12</v>
      </c>
      <c r="K833" s="76">
        <v>22</v>
      </c>
      <c r="L833" s="76">
        <f t="shared" si="43"/>
        <v>264</v>
      </c>
      <c r="M833" s="24">
        <f t="shared" si="44"/>
        <v>184.8</v>
      </c>
    </row>
    <row r="834" spans="1:13">
      <c r="A834">
        <v>832</v>
      </c>
      <c r="B834" s="89" t="s">
        <v>1009</v>
      </c>
      <c r="C834" s="78" t="s">
        <v>884</v>
      </c>
      <c r="D834" s="75" t="s">
        <v>885</v>
      </c>
      <c r="E834" s="79" t="s">
        <v>890</v>
      </c>
      <c r="F834" s="76" t="s">
        <v>891</v>
      </c>
      <c r="G834" s="4" t="s">
        <v>29</v>
      </c>
      <c r="H834" s="76">
        <v>355</v>
      </c>
      <c r="I834" s="76">
        <v>1</v>
      </c>
      <c r="J834" s="76">
        <v>12</v>
      </c>
      <c r="K834" s="76">
        <v>22</v>
      </c>
      <c r="L834" s="76">
        <f t="shared" si="43"/>
        <v>264</v>
      </c>
      <c r="M834" s="24">
        <f t="shared" si="44"/>
        <v>93.72</v>
      </c>
    </row>
    <row r="835" spans="1:13">
      <c r="A835">
        <v>833</v>
      </c>
      <c r="B835" s="89" t="s">
        <v>1009</v>
      </c>
      <c r="C835" s="78" t="s">
        <v>884</v>
      </c>
      <c r="D835" s="75" t="s">
        <v>885</v>
      </c>
      <c r="E835" s="79" t="s">
        <v>892</v>
      </c>
      <c r="F835" s="76" t="s">
        <v>893</v>
      </c>
      <c r="G835" s="4" t="s">
        <v>29</v>
      </c>
      <c r="H835" s="76">
        <v>1548</v>
      </c>
      <c r="I835" s="76">
        <v>1</v>
      </c>
      <c r="J835" s="76">
        <v>5</v>
      </c>
      <c r="K835" s="76">
        <v>22</v>
      </c>
      <c r="L835" s="76">
        <f t="shared" si="43"/>
        <v>110</v>
      </c>
      <c r="M835" s="24">
        <f t="shared" si="44"/>
        <v>170.28</v>
      </c>
    </row>
    <row r="836" spans="1:13">
      <c r="A836">
        <v>834</v>
      </c>
      <c r="B836" s="89" t="s">
        <v>1009</v>
      </c>
      <c r="C836" s="78" t="s">
        <v>884</v>
      </c>
      <c r="D836" s="75" t="s">
        <v>885</v>
      </c>
      <c r="E836" s="79" t="s">
        <v>894</v>
      </c>
      <c r="F836" s="76"/>
      <c r="G836" s="4" t="s">
        <v>29</v>
      </c>
      <c r="H836" s="76">
        <v>120</v>
      </c>
      <c r="I836" s="76">
        <v>1</v>
      </c>
      <c r="J836" s="76">
        <v>12</v>
      </c>
      <c r="K836" s="76">
        <v>22</v>
      </c>
      <c r="L836" s="76">
        <f t="shared" si="43"/>
        <v>264</v>
      </c>
      <c r="M836" s="24">
        <f t="shared" si="44"/>
        <v>31.68</v>
      </c>
    </row>
    <row r="837" spans="1:13">
      <c r="A837">
        <v>835</v>
      </c>
      <c r="B837" s="89" t="s">
        <v>1009</v>
      </c>
      <c r="C837" s="78" t="s">
        <v>884</v>
      </c>
      <c r="D837" s="75" t="s">
        <v>885</v>
      </c>
      <c r="E837" s="79" t="s">
        <v>895</v>
      </c>
      <c r="F837" s="76" t="s">
        <v>896</v>
      </c>
      <c r="G837" s="27" t="s">
        <v>30</v>
      </c>
      <c r="H837" s="76">
        <v>250</v>
      </c>
      <c r="I837" s="76">
        <v>1</v>
      </c>
      <c r="J837" s="76">
        <v>12</v>
      </c>
      <c r="K837" s="76">
        <v>22</v>
      </c>
      <c r="L837" s="76">
        <f t="shared" si="43"/>
        <v>264</v>
      </c>
      <c r="M837" s="24">
        <f t="shared" si="44"/>
        <v>66</v>
      </c>
    </row>
    <row r="838" spans="1:13">
      <c r="A838">
        <v>836</v>
      </c>
      <c r="B838" s="89" t="s">
        <v>1009</v>
      </c>
      <c r="C838" s="78" t="s">
        <v>884</v>
      </c>
      <c r="D838" s="75" t="s">
        <v>885</v>
      </c>
      <c r="E838" s="79" t="s">
        <v>897</v>
      </c>
      <c r="F838" s="76" t="s">
        <v>898</v>
      </c>
      <c r="G838" s="4" t="s">
        <v>29</v>
      </c>
      <c r="H838" s="76">
        <v>650</v>
      </c>
      <c r="I838" s="76">
        <v>1</v>
      </c>
      <c r="J838" s="76">
        <v>12</v>
      </c>
      <c r="K838" s="76">
        <v>22</v>
      </c>
      <c r="L838" s="76">
        <f t="shared" si="43"/>
        <v>264</v>
      </c>
      <c r="M838" s="24">
        <f t="shared" si="44"/>
        <v>171.6</v>
      </c>
    </row>
    <row r="839" spans="1:13">
      <c r="A839">
        <v>837</v>
      </c>
      <c r="B839" s="89" t="s">
        <v>1009</v>
      </c>
      <c r="C839" s="78" t="s">
        <v>884</v>
      </c>
      <c r="D839" s="75" t="s">
        <v>885</v>
      </c>
      <c r="E839" s="79" t="s">
        <v>848</v>
      </c>
      <c r="F839" s="76"/>
      <c r="G839" s="4" t="s">
        <v>29</v>
      </c>
      <c r="H839" s="76">
        <v>120</v>
      </c>
      <c r="I839" s="76">
        <v>1</v>
      </c>
      <c r="J839" s="76">
        <v>12</v>
      </c>
      <c r="K839" s="76">
        <v>22</v>
      </c>
      <c r="L839" s="76">
        <f t="shared" si="43"/>
        <v>264</v>
      </c>
      <c r="M839" s="24">
        <f t="shared" si="44"/>
        <v>31.68</v>
      </c>
    </row>
    <row r="840" spans="1:13">
      <c r="A840">
        <v>838</v>
      </c>
      <c r="B840" s="89" t="s">
        <v>1009</v>
      </c>
      <c r="C840" s="78" t="s">
        <v>884</v>
      </c>
      <c r="D840" s="75" t="s">
        <v>885</v>
      </c>
      <c r="E840" s="79" t="s">
        <v>899</v>
      </c>
      <c r="F840" s="76"/>
      <c r="G840" s="4" t="s">
        <v>29</v>
      </c>
      <c r="H840" s="76">
        <v>280</v>
      </c>
      <c r="I840" s="76">
        <v>1</v>
      </c>
      <c r="J840" s="76">
        <v>12</v>
      </c>
      <c r="K840" s="76">
        <v>22</v>
      </c>
      <c r="L840" s="76">
        <f t="shared" si="43"/>
        <v>264</v>
      </c>
      <c r="M840" s="24">
        <f t="shared" si="44"/>
        <v>73.92</v>
      </c>
    </row>
    <row r="841" spans="1:13">
      <c r="A841">
        <v>839</v>
      </c>
      <c r="B841" s="89" t="s">
        <v>1009</v>
      </c>
      <c r="C841" s="78" t="s">
        <v>884</v>
      </c>
      <c r="D841" s="75" t="s">
        <v>885</v>
      </c>
      <c r="E841" s="79" t="s">
        <v>900</v>
      </c>
      <c r="F841" s="76"/>
      <c r="G841" s="4" t="s">
        <v>29</v>
      </c>
      <c r="H841" s="76">
        <v>5</v>
      </c>
      <c r="I841" s="76">
        <v>2</v>
      </c>
      <c r="J841" s="76">
        <v>4</v>
      </c>
      <c r="K841" s="76">
        <v>22</v>
      </c>
      <c r="L841" s="76">
        <f t="shared" si="43"/>
        <v>88</v>
      </c>
      <c r="M841" s="24">
        <f t="shared" si="44"/>
        <v>0.88</v>
      </c>
    </row>
    <row r="842" spans="1:13">
      <c r="A842">
        <v>840</v>
      </c>
      <c r="B842" s="89" t="s">
        <v>1009</v>
      </c>
      <c r="C842" s="78" t="s">
        <v>884</v>
      </c>
      <c r="D842" s="75" t="s">
        <v>885</v>
      </c>
      <c r="E842" s="79" t="s">
        <v>827</v>
      </c>
      <c r="F842" s="76"/>
      <c r="G842" s="4" t="s">
        <v>29</v>
      </c>
      <c r="H842" s="76">
        <v>14.4</v>
      </c>
      <c r="I842" s="76">
        <v>1</v>
      </c>
      <c r="J842" s="76">
        <v>6</v>
      </c>
      <c r="K842" s="76">
        <v>22</v>
      </c>
      <c r="L842" s="76">
        <f t="shared" si="43"/>
        <v>132</v>
      </c>
      <c r="M842" s="24">
        <f t="shared" si="44"/>
        <v>1.9008</v>
      </c>
    </row>
    <row r="843" spans="1:13">
      <c r="A843">
        <v>841</v>
      </c>
      <c r="B843" s="89" t="s">
        <v>1009</v>
      </c>
      <c r="C843" s="78" t="s">
        <v>884</v>
      </c>
      <c r="D843" s="75" t="s">
        <v>885</v>
      </c>
      <c r="E843" s="79" t="s">
        <v>901</v>
      </c>
      <c r="F843" s="76"/>
      <c r="G843" s="4" t="s">
        <v>29</v>
      </c>
      <c r="H843" s="76">
        <v>120</v>
      </c>
      <c r="I843" s="76">
        <v>1</v>
      </c>
      <c r="J843" s="76">
        <v>12</v>
      </c>
      <c r="K843" s="76">
        <v>22</v>
      </c>
      <c r="L843" s="76">
        <f t="shared" si="43"/>
        <v>264</v>
      </c>
      <c r="M843" s="24">
        <f t="shared" si="44"/>
        <v>31.68</v>
      </c>
    </row>
    <row r="844" spans="1:13">
      <c r="A844">
        <v>842</v>
      </c>
      <c r="B844" s="89" t="s">
        <v>1009</v>
      </c>
      <c r="C844" s="78" t="s">
        <v>884</v>
      </c>
      <c r="D844" s="75" t="s">
        <v>885</v>
      </c>
      <c r="E844" s="79" t="s">
        <v>902</v>
      </c>
      <c r="F844" s="76" t="s">
        <v>903</v>
      </c>
      <c r="G844" s="4" t="s">
        <v>29</v>
      </c>
      <c r="H844" s="76">
        <v>280</v>
      </c>
      <c r="I844" s="76">
        <v>1</v>
      </c>
      <c r="J844" s="76">
        <v>12</v>
      </c>
      <c r="K844" s="76">
        <v>22</v>
      </c>
      <c r="L844" s="76">
        <f t="shared" si="43"/>
        <v>264</v>
      </c>
      <c r="M844" s="24">
        <f t="shared" si="44"/>
        <v>73.92</v>
      </c>
    </row>
    <row r="845" spans="1:13">
      <c r="A845">
        <v>843</v>
      </c>
      <c r="B845" s="89" t="s">
        <v>1009</v>
      </c>
      <c r="C845" s="78" t="s">
        <v>884</v>
      </c>
      <c r="D845" s="75" t="s">
        <v>885</v>
      </c>
      <c r="E845" s="79" t="s">
        <v>848</v>
      </c>
      <c r="F845" s="76"/>
      <c r="G845" s="4" t="s">
        <v>29</v>
      </c>
      <c r="H845" s="76">
        <v>120</v>
      </c>
      <c r="I845" s="76">
        <v>1</v>
      </c>
      <c r="J845" s="76">
        <v>12</v>
      </c>
      <c r="K845" s="76">
        <v>22</v>
      </c>
      <c r="L845" s="76">
        <f t="shared" si="43"/>
        <v>264</v>
      </c>
      <c r="M845" s="24">
        <f t="shared" si="44"/>
        <v>31.68</v>
      </c>
    </row>
    <row r="846" spans="1:13">
      <c r="A846">
        <v>844</v>
      </c>
      <c r="B846" s="89" t="s">
        <v>1009</v>
      </c>
      <c r="C846" s="78" t="s">
        <v>884</v>
      </c>
      <c r="D846" s="75" t="s">
        <v>885</v>
      </c>
      <c r="E846" s="79" t="s">
        <v>904</v>
      </c>
      <c r="F846" s="76"/>
      <c r="G846" s="4" t="s">
        <v>29</v>
      </c>
      <c r="H846" s="76">
        <v>280</v>
      </c>
      <c r="I846" s="76">
        <v>1</v>
      </c>
      <c r="J846" s="76">
        <v>12</v>
      </c>
      <c r="K846" s="76">
        <v>22</v>
      </c>
      <c r="L846" s="76">
        <f t="shared" si="43"/>
        <v>264</v>
      </c>
      <c r="M846" s="24">
        <f t="shared" si="44"/>
        <v>73.92</v>
      </c>
    </row>
    <row r="847" spans="1:13">
      <c r="A847">
        <v>845</v>
      </c>
      <c r="B847" s="89" t="s">
        <v>1009</v>
      </c>
      <c r="C847" s="78" t="s">
        <v>884</v>
      </c>
      <c r="D847" s="75" t="s">
        <v>885</v>
      </c>
      <c r="E847" s="79" t="s">
        <v>905</v>
      </c>
      <c r="F847" s="76" t="s">
        <v>906</v>
      </c>
      <c r="G847" s="7" t="s">
        <v>12</v>
      </c>
      <c r="H847" s="76">
        <v>2000</v>
      </c>
      <c r="I847" s="76">
        <v>1</v>
      </c>
      <c r="J847" s="76">
        <v>12</v>
      </c>
      <c r="K847" s="76">
        <v>22</v>
      </c>
      <c r="L847" s="76">
        <f t="shared" si="43"/>
        <v>264</v>
      </c>
      <c r="M847" s="24">
        <f t="shared" si="44"/>
        <v>528</v>
      </c>
    </row>
    <row r="848" spans="1:13">
      <c r="A848">
        <v>846</v>
      </c>
      <c r="B848" s="89" t="s">
        <v>1009</v>
      </c>
      <c r="C848" s="78" t="s">
        <v>884</v>
      </c>
      <c r="D848" s="75" t="s">
        <v>885</v>
      </c>
      <c r="E848" s="79" t="s">
        <v>907</v>
      </c>
      <c r="F848" s="76" t="s">
        <v>908</v>
      </c>
      <c r="G848" s="27" t="s">
        <v>30</v>
      </c>
      <c r="H848" s="76">
        <v>1000</v>
      </c>
      <c r="I848" s="76">
        <v>1</v>
      </c>
      <c r="J848" s="76">
        <v>12</v>
      </c>
      <c r="K848" s="76">
        <v>22</v>
      </c>
      <c r="L848" s="76">
        <f t="shared" si="43"/>
        <v>264</v>
      </c>
      <c r="M848" s="24">
        <f t="shared" si="44"/>
        <v>264</v>
      </c>
    </row>
    <row r="849" spans="1:13">
      <c r="A849">
        <v>847</v>
      </c>
      <c r="B849" s="89" t="s">
        <v>1009</v>
      </c>
      <c r="C849" s="78" t="s">
        <v>884</v>
      </c>
      <c r="D849" s="75" t="s">
        <v>885</v>
      </c>
      <c r="E849" s="79" t="s">
        <v>909</v>
      </c>
      <c r="F849" s="76"/>
      <c r="G849" s="27" t="s">
        <v>30</v>
      </c>
      <c r="H849" s="76">
        <v>1000</v>
      </c>
      <c r="I849" s="76">
        <v>1</v>
      </c>
      <c r="J849" s="76">
        <v>12</v>
      </c>
      <c r="K849" s="76">
        <v>22</v>
      </c>
      <c r="L849" s="76">
        <f t="shared" si="43"/>
        <v>264</v>
      </c>
      <c r="M849" s="24">
        <f t="shared" si="44"/>
        <v>264</v>
      </c>
    </row>
    <row r="850" spans="1:13">
      <c r="A850">
        <v>848</v>
      </c>
      <c r="B850" s="89" t="s">
        <v>1009</v>
      </c>
      <c r="C850" s="78" t="s">
        <v>884</v>
      </c>
      <c r="D850" s="75" t="s">
        <v>885</v>
      </c>
      <c r="E850" s="79" t="s">
        <v>574</v>
      </c>
      <c r="F850" s="76"/>
      <c r="G850" s="27" t="s">
        <v>30</v>
      </c>
      <c r="H850" s="76">
        <v>180</v>
      </c>
      <c r="I850" s="76">
        <v>8</v>
      </c>
      <c r="J850" s="76">
        <v>10</v>
      </c>
      <c r="K850" s="76">
        <v>22</v>
      </c>
      <c r="L850" s="76">
        <f t="shared" si="43"/>
        <v>220</v>
      </c>
      <c r="M850" s="24">
        <f t="shared" si="44"/>
        <v>316.8</v>
      </c>
    </row>
    <row r="851" spans="1:13">
      <c r="A851">
        <v>849</v>
      </c>
      <c r="B851" s="89" t="s">
        <v>1009</v>
      </c>
      <c r="C851" s="78" t="s">
        <v>884</v>
      </c>
      <c r="D851" s="75" t="s">
        <v>885</v>
      </c>
      <c r="E851" s="79" t="s">
        <v>910</v>
      </c>
      <c r="F851" s="76"/>
      <c r="G851" s="27" t="s">
        <v>30</v>
      </c>
      <c r="H851" s="76">
        <v>200</v>
      </c>
      <c r="I851" s="76">
        <v>16</v>
      </c>
      <c r="J851" s="76">
        <v>8</v>
      </c>
      <c r="K851" s="76">
        <v>22</v>
      </c>
      <c r="L851" s="76">
        <f t="shared" si="43"/>
        <v>176</v>
      </c>
      <c r="M851" s="24">
        <f t="shared" si="44"/>
        <v>563.20000000000005</v>
      </c>
    </row>
    <row r="852" spans="1:13">
      <c r="A852">
        <v>850</v>
      </c>
      <c r="B852" s="89" t="s">
        <v>1009</v>
      </c>
      <c r="C852" s="78" t="s">
        <v>884</v>
      </c>
      <c r="D852" s="75" t="s">
        <v>885</v>
      </c>
      <c r="E852" s="79" t="s">
        <v>911</v>
      </c>
      <c r="F852" s="76"/>
      <c r="G852" s="4" t="s">
        <v>29</v>
      </c>
      <c r="H852" s="76">
        <v>96</v>
      </c>
      <c r="I852" s="76">
        <v>1</v>
      </c>
      <c r="J852" s="76">
        <v>8</v>
      </c>
      <c r="K852" s="76">
        <v>22</v>
      </c>
      <c r="L852" s="76">
        <f t="shared" si="43"/>
        <v>176</v>
      </c>
      <c r="M852" s="24">
        <f t="shared" si="44"/>
        <v>16.896000000000001</v>
      </c>
    </row>
    <row r="853" spans="1:13">
      <c r="A853">
        <v>851</v>
      </c>
      <c r="B853" s="89" t="s">
        <v>1009</v>
      </c>
      <c r="C853" s="78" t="s">
        <v>884</v>
      </c>
      <c r="D853" s="75" t="s">
        <v>885</v>
      </c>
      <c r="E853" s="79" t="s">
        <v>912</v>
      </c>
      <c r="F853" s="76"/>
      <c r="G853" s="27" t="s">
        <v>30</v>
      </c>
      <c r="H853" s="76">
        <v>25</v>
      </c>
      <c r="I853" s="76">
        <v>3</v>
      </c>
      <c r="J853" s="76">
        <v>10</v>
      </c>
      <c r="K853" s="76">
        <v>22</v>
      </c>
      <c r="L853" s="76">
        <f t="shared" si="43"/>
        <v>220</v>
      </c>
      <c r="M853" s="24">
        <f t="shared" si="44"/>
        <v>16.5</v>
      </c>
    </row>
    <row r="854" spans="1:13">
      <c r="A854">
        <v>852</v>
      </c>
      <c r="B854" s="89" t="s">
        <v>1009</v>
      </c>
      <c r="C854" s="78" t="s">
        <v>913</v>
      </c>
      <c r="D854" s="75" t="s">
        <v>885</v>
      </c>
      <c r="E854" s="79" t="s">
        <v>477</v>
      </c>
      <c r="F854" s="76"/>
      <c r="G854" s="4" t="s">
        <v>29</v>
      </c>
      <c r="H854" s="76">
        <v>200</v>
      </c>
      <c r="I854" s="76">
        <v>8</v>
      </c>
      <c r="J854" s="76">
        <v>7</v>
      </c>
      <c r="K854" s="76">
        <v>22</v>
      </c>
      <c r="L854" s="76">
        <f t="shared" si="43"/>
        <v>154</v>
      </c>
      <c r="M854" s="24">
        <f t="shared" si="44"/>
        <v>246.4</v>
      </c>
    </row>
    <row r="855" spans="1:13">
      <c r="A855">
        <v>853</v>
      </c>
      <c r="B855" s="89" t="s">
        <v>1009</v>
      </c>
      <c r="C855" s="78" t="s">
        <v>913</v>
      </c>
      <c r="D855" s="75" t="s">
        <v>885</v>
      </c>
      <c r="E855" s="79" t="s">
        <v>424</v>
      </c>
      <c r="F855" s="76"/>
      <c r="G855" s="4" t="s">
        <v>29</v>
      </c>
      <c r="H855" s="76">
        <v>30</v>
      </c>
      <c r="I855" s="76">
        <v>1</v>
      </c>
      <c r="J855" s="76">
        <v>4</v>
      </c>
      <c r="K855" s="76">
        <v>22</v>
      </c>
      <c r="L855" s="76">
        <f t="shared" si="43"/>
        <v>88</v>
      </c>
      <c r="M855" s="24">
        <f t="shared" si="44"/>
        <v>2.64</v>
      </c>
    </row>
    <row r="856" spans="1:13">
      <c r="A856">
        <v>854</v>
      </c>
      <c r="B856" s="89" t="s">
        <v>1009</v>
      </c>
      <c r="C856" s="78" t="s">
        <v>914</v>
      </c>
      <c r="D856" s="75" t="s">
        <v>915</v>
      </c>
      <c r="E856" s="79" t="s">
        <v>842</v>
      </c>
      <c r="F856" s="76" t="s">
        <v>133</v>
      </c>
      <c r="G856" s="4" t="s">
        <v>29</v>
      </c>
      <c r="H856" s="76">
        <v>45</v>
      </c>
      <c r="I856" s="76">
        <v>1</v>
      </c>
      <c r="J856" s="76">
        <v>8</v>
      </c>
      <c r="K856" s="76">
        <v>22</v>
      </c>
      <c r="L856" s="76">
        <f t="shared" si="43"/>
        <v>176</v>
      </c>
      <c r="M856" s="24">
        <f t="shared" si="44"/>
        <v>7.92</v>
      </c>
    </row>
    <row r="857" spans="1:13">
      <c r="A857">
        <v>855</v>
      </c>
      <c r="B857" s="89" t="s">
        <v>1009</v>
      </c>
      <c r="C857" s="78" t="s">
        <v>914</v>
      </c>
      <c r="D857" s="75" t="s">
        <v>915</v>
      </c>
      <c r="E857" s="79" t="s">
        <v>916</v>
      </c>
      <c r="F857" s="76"/>
      <c r="G857" s="27" t="s">
        <v>30</v>
      </c>
      <c r="H857" s="76">
        <v>280</v>
      </c>
      <c r="I857" s="76">
        <v>1</v>
      </c>
      <c r="J857" s="76">
        <v>8</v>
      </c>
      <c r="K857" s="76">
        <v>22</v>
      </c>
      <c r="L857" s="76">
        <f t="shared" si="43"/>
        <v>176</v>
      </c>
      <c r="M857" s="24">
        <f t="shared" si="44"/>
        <v>49.28</v>
      </c>
    </row>
    <row r="858" spans="1:13">
      <c r="A858">
        <v>856</v>
      </c>
      <c r="B858" s="89" t="s">
        <v>1009</v>
      </c>
      <c r="C858" s="78" t="s">
        <v>914</v>
      </c>
      <c r="D858" s="75" t="s">
        <v>915</v>
      </c>
      <c r="E858" s="79" t="s">
        <v>917</v>
      </c>
      <c r="F858" s="76"/>
      <c r="G858" s="27" t="s">
        <v>30</v>
      </c>
      <c r="H858" s="76">
        <v>1300</v>
      </c>
      <c r="I858" s="76">
        <v>1</v>
      </c>
      <c r="J858" s="76">
        <v>8</v>
      </c>
      <c r="K858" s="76">
        <v>22</v>
      </c>
      <c r="L858" s="76">
        <f t="shared" si="43"/>
        <v>176</v>
      </c>
      <c r="M858" s="24">
        <f t="shared" si="44"/>
        <v>228.8</v>
      </c>
    </row>
    <row r="859" spans="1:13">
      <c r="A859">
        <v>857</v>
      </c>
      <c r="B859" s="89" t="s">
        <v>1009</v>
      </c>
      <c r="C859" s="78" t="s">
        <v>914</v>
      </c>
      <c r="D859" s="75" t="s">
        <v>915</v>
      </c>
      <c r="E859" s="79" t="s">
        <v>918</v>
      </c>
      <c r="F859" s="76"/>
      <c r="G859" s="27" t="s">
        <v>30</v>
      </c>
      <c r="H859" s="76">
        <v>180</v>
      </c>
      <c r="I859" s="76">
        <v>5</v>
      </c>
      <c r="J859" s="76">
        <v>8</v>
      </c>
      <c r="K859" s="76">
        <v>22</v>
      </c>
      <c r="L859" s="76">
        <f t="shared" si="43"/>
        <v>176</v>
      </c>
      <c r="M859" s="24">
        <f t="shared" si="44"/>
        <v>158.4</v>
      </c>
    </row>
    <row r="860" spans="1:13">
      <c r="A860">
        <v>858</v>
      </c>
      <c r="B860" s="89" t="s">
        <v>1009</v>
      </c>
      <c r="C860" s="78" t="s">
        <v>914</v>
      </c>
      <c r="D860" s="75" t="s">
        <v>915</v>
      </c>
      <c r="E860" s="79" t="s">
        <v>477</v>
      </c>
      <c r="F860" s="76"/>
      <c r="G860" s="4" t="s">
        <v>29</v>
      </c>
      <c r="H860" s="76">
        <v>200</v>
      </c>
      <c r="I860" s="76">
        <v>4</v>
      </c>
      <c r="J860" s="76">
        <v>5</v>
      </c>
      <c r="K860" s="76">
        <v>22</v>
      </c>
      <c r="L860" s="76">
        <f t="shared" si="43"/>
        <v>110</v>
      </c>
      <c r="M860" s="24">
        <f t="shared" si="44"/>
        <v>88</v>
      </c>
    </row>
    <row r="861" spans="1:13">
      <c r="A861">
        <v>859</v>
      </c>
      <c r="B861" s="89" t="s">
        <v>1009</v>
      </c>
      <c r="C861" s="78" t="s">
        <v>914</v>
      </c>
      <c r="D861" s="75" t="s">
        <v>915</v>
      </c>
      <c r="E861" s="79" t="s">
        <v>550</v>
      </c>
      <c r="F861" s="76"/>
      <c r="G861" s="4" t="s">
        <v>29</v>
      </c>
      <c r="H861" s="76">
        <v>25</v>
      </c>
      <c r="I861" s="76">
        <v>1</v>
      </c>
      <c r="J861" s="76">
        <v>10</v>
      </c>
      <c r="K861" s="76">
        <v>22</v>
      </c>
      <c r="L861" s="76">
        <f t="shared" si="43"/>
        <v>220</v>
      </c>
      <c r="M861" s="24">
        <f t="shared" si="44"/>
        <v>5.5</v>
      </c>
    </row>
    <row r="862" spans="1:13">
      <c r="A862">
        <v>860</v>
      </c>
      <c r="B862" s="89" t="s">
        <v>1009</v>
      </c>
      <c r="C862" s="78" t="s">
        <v>914</v>
      </c>
      <c r="D862" s="75" t="s">
        <v>915</v>
      </c>
      <c r="E862" s="79" t="s">
        <v>919</v>
      </c>
      <c r="F862" s="76" t="s">
        <v>920</v>
      </c>
      <c r="G862" s="4" t="s">
        <v>29</v>
      </c>
      <c r="H862" s="76">
        <v>120</v>
      </c>
      <c r="I862" s="76">
        <v>1</v>
      </c>
      <c r="J862" s="76">
        <v>8</v>
      </c>
      <c r="K862" s="76">
        <v>22</v>
      </c>
      <c r="L862" s="76">
        <f t="shared" si="43"/>
        <v>176</v>
      </c>
      <c r="M862" s="24">
        <f t="shared" si="44"/>
        <v>21.12</v>
      </c>
    </row>
    <row r="863" spans="1:13">
      <c r="A863">
        <v>861</v>
      </c>
      <c r="B863" s="89" t="s">
        <v>1009</v>
      </c>
      <c r="C863" s="78" t="s">
        <v>914</v>
      </c>
      <c r="D863" s="75" t="s">
        <v>915</v>
      </c>
      <c r="E863" s="79" t="s">
        <v>921</v>
      </c>
      <c r="F863" s="76" t="s">
        <v>922</v>
      </c>
      <c r="G863" s="4" t="s">
        <v>29</v>
      </c>
      <c r="H863" s="76">
        <v>250</v>
      </c>
      <c r="I863" s="76">
        <v>1</v>
      </c>
      <c r="J863" s="76">
        <v>8</v>
      </c>
      <c r="K863" s="76">
        <v>22</v>
      </c>
      <c r="L863" s="76">
        <f t="shared" ref="L863:L895" si="45">J863*K863</f>
        <v>176</v>
      </c>
      <c r="M863" s="24">
        <f t="shared" si="44"/>
        <v>44</v>
      </c>
    </row>
    <row r="864" spans="1:13">
      <c r="A864">
        <v>862</v>
      </c>
      <c r="B864" s="89" t="s">
        <v>1009</v>
      </c>
      <c r="C864" s="78" t="s">
        <v>914</v>
      </c>
      <c r="D864" s="75" t="s">
        <v>915</v>
      </c>
      <c r="E864" s="79" t="s">
        <v>923</v>
      </c>
      <c r="F864" s="76" t="s">
        <v>854</v>
      </c>
      <c r="G864" s="4" t="s">
        <v>29</v>
      </c>
      <c r="H864" s="76">
        <v>1000</v>
      </c>
      <c r="I864" s="76">
        <v>1</v>
      </c>
      <c r="J864" s="76">
        <v>4</v>
      </c>
      <c r="K864" s="76">
        <v>22</v>
      </c>
      <c r="L864" s="76">
        <f t="shared" si="45"/>
        <v>88</v>
      </c>
      <c r="M864" s="24">
        <f t="shared" si="44"/>
        <v>88</v>
      </c>
    </row>
    <row r="865" spans="1:13">
      <c r="A865">
        <v>863</v>
      </c>
      <c r="B865" s="89" t="s">
        <v>1009</v>
      </c>
      <c r="C865" s="78" t="s">
        <v>924</v>
      </c>
      <c r="D865" s="75" t="s">
        <v>925</v>
      </c>
      <c r="E865" s="79" t="s">
        <v>842</v>
      </c>
      <c r="F865" s="76" t="s">
        <v>133</v>
      </c>
      <c r="G865" s="4" t="s">
        <v>29</v>
      </c>
      <c r="H865" s="76">
        <v>45</v>
      </c>
      <c r="I865" s="76">
        <v>1</v>
      </c>
      <c r="J865" s="76">
        <v>10</v>
      </c>
      <c r="K865" s="76">
        <v>22</v>
      </c>
      <c r="L865" s="76">
        <f t="shared" si="45"/>
        <v>220</v>
      </c>
      <c r="M865" s="24">
        <f t="shared" si="44"/>
        <v>9.9</v>
      </c>
    </row>
    <row r="866" spans="1:13">
      <c r="A866">
        <v>864</v>
      </c>
      <c r="B866" s="89" t="s">
        <v>1009</v>
      </c>
      <c r="C866" s="78" t="s">
        <v>924</v>
      </c>
      <c r="D866" s="75" t="s">
        <v>925</v>
      </c>
      <c r="E866" s="79" t="s">
        <v>926</v>
      </c>
      <c r="F866" s="76"/>
      <c r="G866" s="27" t="s">
        <v>30</v>
      </c>
      <c r="H866" s="76">
        <v>250</v>
      </c>
      <c r="I866" s="76">
        <v>1</v>
      </c>
      <c r="J866" s="76">
        <v>10</v>
      </c>
      <c r="K866" s="76">
        <v>22</v>
      </c>
      <c r="L866" s="76">
        <f t="shared" si="45"/>
        <v>220</v>
      </c>
      <c r="M866" s="24">
        <f t="shared" si="44"/>
        <v>55</v>
      </c>
    </row>
    <row r="867" spans="1:13">
      <c r="A867">
        <v>865</v>
      </c>
      <c r="B867" s="89" t="s">
        <v>1009</v>
      </c>
      <c r="C867" s="78" t="s">
        <v>924</v>
      </c>
      <c r="D867" s="75" t="s">
        <v>925</v>
      </c>
      <c r="E867" s="79" t="s">
        <v>927</v>
      </c>
      <c r="F867" s="76" t="s">
        <v>889</v>
      </c>
      <c r="G867" s="4" t="s">
        <v>29</v>
      </c>
      <c r="H867" s="76">
        <v>700</v>
      </c>
      <c r="I867" s="76">
        <v>1</v>
      </c>
      <c r="J867" s="76">
        <v>10</v>
      </c>
      <c r="K867" s="76">
        <v>22</v>
      </c>
      <c r="L867" s="76">
        <f t="shared" si="45"/>
        <v>220</v>
      </c>
      <c r="M867" s="24">
        <f t="shared" si="44"/>
        <v>154</v>
      </c>
    </row>
    <row r="868" spans="1:13">
      <c r="A868">
        <v>866</v>
      </c>
      <c r="B868" s="89" t="s">
        <v>1009</v>
      </c>
      <c r="C868" s="78" t="s">
        <v>924</v>
      </c>
      <c r="D868" s="75" t="s">
        <v>925</v>
      </c>
      <c r="E868" s="79" t="s">
        <v>827</v>
      </c>
      <c r="F868" s="76" t="s">
        <v>928</v>
      </c>
      <c r="G868" s="4" t="s">
        <v>29</v>
      </c>
      <c r="H868" s="76">
        <v>14.4</v>
      </c>
      <c r="I868" s="76">
        <v>1</v>
      </c>
      <c r="J868" s="76">
        <v>4</v>
      </c>
      <c r="K868" s="76">
        <v>22</v>
      </c>
      <c r="L868" s="76">
        <f t="shared" si="45"/>
        <v>88</v>
      </c>
      <c r="M868" s="24">
        <f t="shared" si="44"/>
        <v>1.2672000000000001</v>
      </c>
    </row>
    <row r="869" spans="1:13">
      <c r="A869">
        <v>867</v>
      </c>
      <c r="B869" s="89" t="s">
        <v>1009</v>
      </c>
      <c r="C869" s="78" t="s">
        <v>924</v>
      </c>
      <c r="D869" s="75" t="s">
        <v>925</v>
      </c>
      <c r="E869" s="79" t="s">
        <v>929</v>
      </c>
      <c r="F869" s="76" t="s">
        <v>930</v>
      </c>
      <c r="G869" s="4" t="s">
        <v>29</v>
      </c>
      <c r="H869" s="76">
        <v>400</v>
      </c>
      <c r="I869" s="76">
        <v>1</v>
      </c>
      <c r="J869" s="76">
        <v>4</v>
      </c>
      <c r="K869" s="76">
        <v>22</v>
      </c>
      <c r="L869" s="76">
        <f t="shared" si="45"/>
        <v>88</v>
      </c>
      <c r="M869" s="24">
        <f t="shared" si="44"/>
        <v>35.200000000000003</v>
      </c>
    </row>
    <row r="870" spans="1:13">
      <c r="A870">
        <v>868</v>
      </c>
      <c r="B870" s="89" t="s">
        <v>1009</v>
      </c>
      <c r="C870" s="78" t="s">
        <v>924</v>
      </c>
      <c r="D870" s="75" t="s">
        <v>925</v>
      </c>
      <c r="E870" s="79" t="s">
        <v>456</v>
      </c>
      <c r="F870" s="76"/>
      <c r="G870" s="27" t="s">
        <v>30</v>
      </c>
      <c r="H870" s="76">
        <v>180</v>
      </c>
      <c r="I870" s="76">
        <v>6</v>
      </c>
      <c r="J870" s="76">
        <v>10</v>
      </c>
      <c r="K870" s="76">
        <v>22</v>
      </c>
      <c r="L870" s="76">
        <f t="shared" si="45"/>
        <v>220</v>
      </c>
      <c r="M870" s="24">
        <f t="shared" si="44"/>
        <v>237.6</v>
      </c>
    </row>
    <row r="871" spans="1:13">
      <c r="A871">
        <v>869</v>
      </c>
      <c r="B871" s="89" t="s">
        <v>1009</v>
      </c>
      <c r="C871" s="78" t="s">
        <v>924</v>
      </c>
      <c r="D871" s="75" t="s">
        <v>925</v>
      </c>
      <c r="E871" s="79" t="s">
        <v>550</v>
      </c>
      <c r="F871" s="76"/>
      <c r="G871" s="4" t="s">
        <v>29</v>
      </c>
      <c r="H871" s="76">
        <v>25</v>
      </c>
      <c r="I871" s="76">
        <v>1</v>
      </c>
      <c r="J871" s="76">
        <v>10</v>
      </c>
      <c r="K871" s="76">
        <v>22</v>
      </c>
      <c r="L871" s="76">
        <f t="shared" si="45"/>
        <v>220</v>
      </c>
      <c r="M871" s="24">
        <f t="shared" si="44"/>
        <v>5.5</v>
      </c>
    </row>
    <row r="872" spans="1:13">
      <c r="A872">
        <v>870</v>
      </c>
      <c r="B872" s="89" t="s">
        <v>1009</v>
      </c>
      <c r="C872" s="78" t="s">
        <v>931</v>
      </c>
      <c r="D872" s="75" t="s">
        <v>925</v>
      </c>
      <c r="E872" s="79" t="s">
        <v>932</v>
      </c>
      <c r="F872" s="76"/>
      <c r="G872" s="27" t="s">
        <v>30</v>
      </c>
      <c r="H872" s="76">
        <v>75</v>
      </c>
      <c r="I872" s="76">
        <v>1</v>
      </c>
      <c r="J872" s="76">
        <v>4</v>
      </c>
      <c r="K872" s="76">
        <v>22</v>
      </c>
      <c r="L872" s="76">
        <f t="shared" si="45"/>
        <v>88</v>
      </c>
      <c r="M872" s="24">
        <f t="shared" si="44"/>
        <v>6.6</v>
      </c>
    </row>
    <row r="873" spans="1:13">
      <c r="A873">
        <v>871</v>
      </c>
      <c r="B873" s="89" t="s">
        <v>1009</v>
      </c>
      <c r="C873" s="78" t="s">
        <v>933</v>
      </c>
      <c r="D873" s="75" t="s">
        <v>934</v>
      </c>
      <c r="E873" s="79" t="s">
        <v>848</v>
      </c>
      <c r="F873" s="76"/>
      <c r="G873" s="4" t="s">
        <v>29</v>
      </c>
      <c r="H873" s="76">
        <v>120</v>
      </c>
      <c r="I873" s="76">
        <v>1</v>
      </c>
      <c r="J873" s="76">
        <v>10</v>
      </c>
      <c r="K873" s="76">
        <v>22</v>
      </c>
      <c r="L873" s="76">
        <f t="shared" si="45"/>
        <v>220</v>
      </c>
      <c r="M873" s="24">
        <f t="shared" si="44"/>
        <v>26.4</v>
      </c>
    </row>
    <row r="874" spans="1:13">
      <c r="A874">
        <v>872</v>
      </c>
      <c r="B874" s="89" t="s">
        <v>1009</v>
      </c>
      <c r="C874" s="78" t="s">
        <v>933</v>
      </c>
      <c r="D874" s="75" t="s">
        <v>934</v>
      </c>
      <c r="E874" s="79" t="s">
        <v>904</v>
      </c>
      <c r="F874" s="76" t="s">
        <v>935</v>
      </c>
      <c r="G874" s="4" t="s">
        <v>29</v>
      </c>
      <c r="H874" s="76">
        <v>250</v>
      </c>
      <c r="I874" s="76">
        <v>1</v>
      </c>
      <c r="J874" s="76">
        <v>10</v>
      </c>
      <c r="K874" s="76">
        <v>22</v>
      </c>
      <c r="L874" s="76">
        <f t="shared" si="45"/>
        <v>220</v>
      </c>
      <c r="M874" s="24">
        <f t="shared" si="44"/>
        <v>55</v>
      </c>
    </row>
    <row r="875" spans="1:13">
      <c r="A875">
        <v>873</v>
      </c>
      <c r="B875" s="89" t="s">
        <v>1009</v>
      </c>
      <c r="C875" s="78" t="s">
        <v>933</v>
      </c>
      <c r="D875" s="75" t="s">
        <v>934</v>
      </c>
      <c r="E875" s="79" t="s">
        <v>936</v>
      </c>
      <c r="F875" s="76"/>
      <c r="G875" s="27" t="s">
        <v>30</v>
      </c>
      <c r="H875" s="76">
        <v>960</v>
      </c>
      <c r="I875" s="76">
        <v>1</v>
      </c>
      <c r="J875" s="76">
        <v>10</v>
      </c>
      <c r="K875" s="76">
        <v>22</v>
      </c>
      <c r="L875" s="76">
        <f t="shared" si="45"/>
        <v>220</v>
      </c>
      <c r="M875" s="24">
        <f t="shared" si="44"/>
        <v>211.2</v>
      </c>
    </row>
    <row r="876" spans="1:13">
      <c r="A876">
        <v>874</v>
      </c>
      <c r="B876" s="89" t="s">
        <v>1009</v>
      </c>
      <c r="C876" s="78" t="s">
        <v>933</v>
      </c>
      <c r="D876" s="75" t="s">
        <v>934</v>
      </c>
      <c r="E876" s="79" t="s">
        <v>937</v>
      </c>
      <c r="F876" s="76" t="s">
        <v>938</v>
      </c>
      <c r="G876" s="7" t="s">
        <v>12</v>
      </c>
      <c r="H876" s="76">
        <v>65</v>
      </c>
      <c r="I876" s="76">
        <v>1</v>
      </c>
      <c r="J876" s="76">
        <v>8</v>
      </c>
      <c r="K876" s="76">
        <v>22</v>
      </c>
      <c r="L876" s="76">
        <f t="shared" si="45"/>
        <v>176</v>
      </c>
      <c r="M876" s="24">
        <f t="shared" si="44"/>
        <v>11.44</v>
      </c>
    </row>
    <row r="877" spans="1:13">
      <c r="A877">
        <v>875</v>
      </c>
      <c r="B877" s="89" t="s">
        <v>1009</v>
      </c>
      <c r="C877" s="78" t="s">
        <v>933</v>
      </c>
      <c r="D877" s="75" t="s">
        <v>934</v>
      </c>
      <c r="E877" s="79" t="s">
        <v>939</v>
      </c>
      <c r="F877" s="76"/>
      <c r="G877" s="66" t="s">
        <v>354</v>
      </c>
      <c r="H877" s="76">
        <v>900</v>
      </c>
      <c r="I877" s="76">
        <v>1</v>
      </c>
      <c r="J877" s="76">
        <v>1</v>
      </c>
      <c r="K877" s="76">
        <v>22</v>
      </c>
      <c r="L877" s="76">
        <f t="shared" si="45"/>
        <v>22</v>
      </c>
      <c r="M877" s="24">
        <f t="shared" si="44"/>
        <v>19.8</v>
      </c>
    </row>
    <row r="878" spans="1:13">
      <c r="A878">
        <v>876</v>
      </c>
      <c r="B878" s="89" t="s">
        <v>1009</v>
      </c>
      <c r="C878" s="78" t="s">
        <v>933</v>
      </c>
      <c r="D878" s="75" t="s">
        <v>934</v>
      </c>
      <c r="E878" s="79" t="s">
        <v>550</v>
      </c>
      <c r="F878" s="76"/>
      <c r="G878" s="4" t="s">
        <v>29</v>
      </c>
      <c r="H878" s="76">
        <v>25</v>
      </c>
      <c r="I878" s="76">
        <v>1</v>
      </c>
      <c r="J878" s="76">
        <v>10</v>
      </c>
      <c r="K878" s="76">
        <v>22</v>
      </c>
      <c r="L878" s="76">
        <f t="shared" si="45"/>
        <v>220</v>
      </c>
      <c r="M878" s="24">
        <f t="shared" si="44"/>
        <v>5.5</v>
      </c>
    </row>
    <row r="879" spans="1:13">
      <c r="A879">
        <v>877</v>
      </c>
      <c r="B879" s="89" t="s">
        <v>1009</v>
      </c>
      <c r="C879" s="78" t="s">
        <v>933</v>
      </c>
      <c r="D879" s="75" t="s">
        <v>934</v>
      </c>
      <c r="E879" s="79" t="s">
        <v>612</v>
      </c>
      <c r="F879" s="76"/>
      <c r="G879" s="27" t="s">
        <v>30</v>
      </c>
      <c r="H879" s="76">
        <v>18</v>
      </c>
      <c r="I879" s="76">
        <v>1</v>
      </c>
      <c r="J879" s="76">
        <v>10</v>
      </c>
      <c r="K879" s="76">
        <v>22</v>
      </c>
      <c r="L879" s="76">
        <f t="shared" si="45"/>
        <v>220</v>
      </c>
      <c r="M879" s="24">
        <f t="shared" si="44"/>
        <v>3.96</v>
      </c>
    </row>
    <row r="880" spans="1:13">
      <c r="A880">
        <v>878</v>
      </c>
      <c r="B880" s="89" t="s">
        <v>1009</v>
      </c>
      <c r="C880" s="78" t="s">
        <v>933</v>
      </c>
      <c r="D880" s="75" t="s">
        <v>934</v>
      </c>
      <c r="E880" s="79" t="s">
        <v>477</v>
      </c>
      <c r="F880" s="76"/>
      <c r="G880" s="27" t="s">
        <v>30</v>
      </c>
      <c r="H880" s="76">
        <v>200</v>
      </c>
      <c r="I880" s="76">
        <v>4</v>
      </c>
      <c r="J880" s="76">
        <v>8</v>
      </c>
      <c r="K880" s="76">
        <v>22</v>
      </c>
      <c r="L880" s="76">
        <f t="shared" si="45"/>
        <v>176</v>
      </c>
      <c r="M880" s="24">
        <f t="shared" si="44"/>
        <v>140.80000000000001</v>
      </c>
    </row>
    <row r="881" spans="1:13">
      <c r="A881">
        <v>879</v>
      </c>
      <c r="B881" s="89" t="s">
        <v>1009</v>
      </c>
      <c r="C881" s="78" t="s">
        <v>940</v>
      </c>
      <c r="D881" s="88" t="s">
        <v>1007</v>
      </c>
      <c r="E881" s="79" t="s">
        <v>842</v>
      </c>
      <c r="F881" s="76" t="s">
        <v>133</v>
      </c>
      <c r="G881" s="4" t="s">
        <v>29</v>
      </c>
      <c r="H881" s="76">
        <v>45</v>
      </c>
      <c r="I881" s="76">
        <v>1</v>
      </c>
      <c r="J881" s="76">
        <v>8</v>
      </c>
      <c r="K881" s="76">
        <v>22</v>
      </c>
      <c r="L881" s="76">
        <f t="shared" si="45"/>
        <v>176</v>
      </c>
      <c r="M881" s="24">
        <f t="shared" si="44"/>
        <v>7.92</v>
      </c>
    </row>
    <row r="882" spans="1:13">
      <c r="A882">
        <v>880</v>
      </c>
      <c r="B882" s="89" t="s">
        <v>1009</v>
      </c>
      <c r="C882" s="78" t="s">
        <v>940</v>
      </c>
      <c r="D882" s="88" t="s">
        <v>1007</v>
      </c>
      <c r="E882" s="79" t="s">
        <v>941</v>
      </c>
      <c r="F882" s="76" t="s">
        <v>922</v>
      </c>
      <c r="G882" s="4" t="s">
        <v>29</v>
      </c>
      <c r="H882" s="76">
        <v>250</v>
      </c>
      <c r="I882" s="76">
        <v>1</v>
      </c>
      <c r="J882" s="76">
        <v>8</v>
      </c>
      <c r="K882" s="76">
        <v>22</v>
      </c>
      <c r="L882" s="76">
        <f t="shared" si="45"/>
        <v>176</v>
      </c>
      <c r="M882" s="24">
        <f t="shared" si="44"/>
        <v>44</v>
      </c>
    </row>
    <row r="883" spans="1:13">
      <c r="A883">
        <v>881</v>
      </c>
      <c r="B883" s="89" t="s">
        <v>1009</v>
      </c>
      <c r="C883" s="78" t="s">
        <v>940</v>
      </c>
      <c r="D883" s="88" t="s">
        <v>1007</v>
      </c>
      <c r="E883" s="79" t="s">
        <v>942</v>
      </c>
      <c r="F883" s="76" t="s">
        <v>943</v>
      </c>
      <c r="G883" s="27" t="s">
        <v>30</v>
      </c>
      <c r="H883" s="76">
        <v>900</v>
      </c>
      <c r="I883" s="76">
        <v>1</v>
      </c>
      <c r="J883" s="76">
        <v>8</v>
      </c>
      <c r="K883" s="76">
        <v>22</v>
      </c>
      <c r="L883" s="76">
        <f t="shared" si="45"/>
        <v>176</v>
      </c>
      <c r="M883" s="24">
        <f t="shared" si="44"/>
        <v>158.4</v>
      </c>
    </row>
    <row r="884" spans="1:13">
      <c r="A884">
        <v>882</v>
      </c>
      <c r="B884" s="89" t="s">
        <v>1009</v>
      </c>
      <c r="C884" s="78" t="s">
        <v>940</v>
      </c>
      <c r="D884" s="88" t="s">
        <v>1007</v>
      </c>
      <c r="E884" s="79" t="s">
        <v>944</v>
      </c>
      <c r="F884" s="76" t="s">
        <v>851</v>
      </c>
      <c r="G884" s="4" t="s">
        <v>29</v>
      </c>
      <c r="H884" s="76">
        <v>14.4</v>
      </c>
      <c r="I884" s="76">
        <v>1</v>
      </c>
      <c r="J884" s="76">
        <v>5</v>
      </c>
      <c r="K884" s="76">
        <v>22</v>
      </c>
      <c r="L884" s="76">
        <f t="shared" si="45"/>
        <v>110</v>
      </c>
      <c r="M884" s="24">
        <f t="shared" si="44"/>
        <v>1.5840000000000001</v>
      </c>
    </row>
    <row r="885" spans="1:13">
      <c r="A885">
        <v>883</v>
      </c>
      <c r="B885" s="89" t="s">
        <v>1009</v>
      </c>
      <c r="C885" s="78" t="s">
        <v>940</v>
      </c>
      <c r="D885" s="88" t="s">
        <v>1007</v>
      </c>
      <c r="E885" s="79" t="s">
        <v>629</v>
      </c>
      <c r="F885" s="76"/>
      <c r="G885" s="27" t="s">
        <v>30</v>
      </c>
      <c r="H885" s="76">
        <v>180</v>
      </c>
      <c r="I885" s="76">
        <v>3</v>
      </c>
      <c r="J885" s="76">
        <v>8</v>
      </c>
      <c r="K885" s="76">
        <v>22</v>
      </c>
      <c r="L885" s="76">
        <f t="shared" si="45"/>
        <v>176</v>
      </c>
      <c r="M885" s="24">
        <f t="shared" si="44"/>
        <v>95.04</v>
      </c>
    </row>
    <row r="886" spans="1:13">
      <c r="A886">
        <v>884</v>
      </c>
      <c r="B886" s="89" t="s">
        <v>1009</v>
      </c>
      <c r="C886" s="78" t="s">
        <v>940</v>
      </c>
      <c r="D886" s="88" t="s">
        <v>1007</v>
      </c>
      <c r="E886" s="79" t="s">
        <v>446</v>
      </c>
      <c r="F886" s="76"/>
      <c r="G886" s="7" t="s">
        <v>12</v>
      </c>
      <c r="H886" s="76">
        <v>2000</v>
      </c>
      <c r="I886" s="76">
        <v>1</v>
      </c>
      <c r="J886" s="76">
        <v>8</v>
      </c>
      <c r="K886" s="76">
        <v>22</v>
      </c>
      <c r="L886" s="76">
        <f>J886*K886</f>
        <v>176</v>
      </c>
      <c r="M886" s="24">
        <f t="shared" si="44"/>
        <v>352</v>
      </c>
    </row>
    <row r="887" spans="1:13">
      <c r="A887">
        <v>885</v>
      </c>
      <c r="B887" s="89" t="s">
        <v>1009</v>
      </c>
      <c r="C887" s="78" t="s">
        <v>940</v>
      </c>
      <c r="D887" s="88" t="s">
        <v>1007</v>
      </c>
      <c r="E887" s="79" t="s">
        <v>477</v>
      </c>
      <c r="F887" s="76"/>
      <c r="G887" s="27" t="s">
        <v>30</v>
      </c>
      <c r="H887" s="76">
        <v>200</v>
      </c>
      <c r="I887" s="76">
        <v>4</v>
      </c>
      <c r="J887" s="76">
        <v>8</v>
      </c>
      <c r="K887" s="76">
        <v>22</v>
      </c>
      <c r="L887" s="76">
        <f t="shared" si="45"/>
        <v>176</v>
      </c>
      <c r="M887" s="24">
        <f t="shared" si="44"/>
        <v>140.80000000000001</v>
      </c>
    </row>
    <row r="888" spans="1:13">
      <c r="A888">
        <v>886</v>
      </c>
      <c r="B888" s="89" t="s">
        <v>1009</v>
      </c>
      <c r="C888" s="78" t="s">
        <v>945</v>
      </c>
      <c r="D888" s="75" t="s">
        <v>946</v>
      </c>
      <c r="E888" s="79" t="s">
        <v>134</v>
      </c>
      <c r="F888" s="76" t="s">
        <v>133</v>
      </c>
      <c r="G888" s="4" t="s">
        <v>29</v>
      </c>
      <c r="H888" s="76">
        <v>45</v>
      </c>
      <c r="I888" s="76">
        <v>1</v>
      </c>
      <c r="J888" s="76">
        <v>8</v>
      </c>
      <c r="K888" s="76">
        <v>22</v>
      </c>
      <c r="L888" s="76">
        <f t="shared" si="45"/>
        <v>176</v>
      </c>
      <c r="M888" s="24">
        <f t="shared" si="44"/>
        <v>7.92</v>
      </c>
    </row>
    <row r="889" spans="1:13">
      <c r="A889">
        <v>887</v>
      </c>
      <c r="B889" s="89" t="s">
        <v>1009</v>
      </c>
      <c r="C889" s="78" t="s">
        <v>945</v>
      </c>
      <c r="D889" s="75" t="s">
        <v>946</v>
      </c>
      <c r="E889" s="79" t="s">
        <v>947</v>
      </c>
      <c r="F889" s="76" t="s">
        <v>948</v>
      </c>
      <c r="G889" s="27" t="s">
        <v>30</v>
      </c>
      <c r="H889" s="76">
        <v>600</v>
      </c>
      <c r="I889" s="76">
        <v>1</v>
      </c>
      <c r="J889" s="76">
        <v>8</v>
      </c>
      <c r="K889" s="76">
        <v>22</v>
      </c>
      <c r="L889" s="76">
        <f t="shared" si="45"/>
        <v>176</v>
      </c>
      <c r="M889" s="24">
        <f t="shared" si="44"/>
        <v>105.6</v>
      </c>
    </row>
    <row r="890" spans="1:13">
      <c r="A890">
        <v>888</v>
      </c>
      <c r="B890" s="89" t="s">
        <v>1009</v>
      </c>
      <c r="C890" s="78" t="s">
        <v>949</v>
      </c>
      <c r="D890" s="75" t="s">
        <v>950</v>
      </c>
      <c r="E890" s="79" t="s">
        <v>842</v>
      </c>
      <c r="F890" s="76" t="s">
        <v>133</v>
      </c>
      <c r="G890" s="4" t="s">
        <v>29</v>
      </c>
      <c r="H890" s="76">
        <v>45</v>
      </c>
      <c r="I890" s="76">
        <v>1</v>
      </c>
      <c r="J890" s="76">
        <v>8</v>
      </c>
      <c r="K890" s="76">
        <v>22</v>
      </c>
      <c r="L890" s="76">
        <f t="shared" si="45"/>
        <v>176</v>
      </c>
      <c r="M890" s="24">
        <f t="shared" si="44"/>
        <v>7.92</v>
      </c>
    </row>
    <row r="891" spans="1:13">
      <c r="A891">
        <v>889</v>
      </c>
      <c r="B891" s="89" t="s">
        <v>1009</v>
      </c>
      <c r="C891" s="78" t="s">
        <v>949</v>
      </c>
      <c r="D891" s="75" t="s">
        <v>950</v>
      </c>
      <c r="E891" s="79" t="s">
        <v>951</v>
      </c>
      <c r="F891" s="76"/>
      <c r="G891" s="4" t="s">
        <v>29</v>
      </c>
      <c r="H891" s="76">
        <v>95</v>
      </c>
      <c r="I891" s="76">
        <v>1</v>
      </c>
      <c r="J891" s="76">
        <v>8</v>
      </c>
      <c r="K891" s="76">
        <v>22</v>
      </c>
      <c r="L891" s="76">
        <f t="shared" si="45"/>
        <v>176</v>
      </c>
      <c r="M891" s="24">
        <f t="shared" si="44"/>
        <v>16.72</v>
      </c>
    </row>
    <row r="892" spans="1:13">
      <c r="A892">
        <v>890</v>
      </c>
      <c r="B892" s="89" t="s">
        <v>1009</v>
      </c>
      <c r="C892" s="78" t="s">
        <v>949</v>
      </c>
      <c r="D892" s="75" t="s">
        <v>950</v>
      </c>
      <c r="E892" s="79" t="s">
        <v>952</v>
      </c>
      <c r="F892" s="76"/>
      <c r="G892" s="4" t="s">
        <v>29</v>
      </c>
      <c r="H892" s="76">
        <v>14.4</v>
      </c>
      <c r="I892" s="76">
        <v>1</v>
      </c>
      <c r="J892" s="76">
        <v>5</v>
      </c>
      <c r="K892" s="76">
        <v>22</v>
      </c>
      <c r="L892" s="76">
        <f t="shared" si="45"/>
        <v>110</v>
      </c>
      <c r="M892" s="24">
        <f t="shared" si="44"/>
        <v>1.5840000000000001</v>
      </c>
    </row>
    <row r="893" spans="1:13">
      <c r="A893">
        <v>891</v>
      </c>
      <c r="B893" s="89" t="s">
        <v>1009</v>
      </c>
      <c r="C893" s="78" t="s">
        <v>949</v>
      </c>
      <c r="D893" s="75" t="s">
        <v>950</v>
      </c>
      <c r="E893" s="79" t="s">
        <v>496</v>
      </c>
      <c r="F893" s="76"/>
      <c r="G893" s="27" t="s">
        <v>30</v>
      </c>
      <c r="H893" s="76">
        <v>750</v>
      </c>
      <c r="I893" s="76">
        <v>1</v>
      </c>
      <c r="J893" s="76">
        <v>8</v>
      </c>
      <c r="K893" s="76">
        <v>22</v>
      </c>
      <c r="L893" s="76">
        <f t="shared" si="45"/>
        <v>176</v>
      </c>
      <c r="M893" s="24">
        <f t="shared" si="44"/>
        <v>132</v>
      </c>
    </row>
    <row r="894" spans="1:13">
      <c r="A894">
        <v>892</v>
      </c>
      <c r="B894" s="89" t="s">
        <v>1009</v>
      </c>
      <c r="C894" s="78" t="s">
        <v>949</v>
      </c>
      <c r="D894" s="75" t="s">
        <v>950</v>
      </c>
      <c r="E894" s="79" t="s">
        <v>550</v>
      </c>
      <c r="F894" s="76"/>
      <c r="G894" s="4" t="s">
        <v>29</v>
      </c>
      <c r="H894" s="76">
        <v>25</v>
      </c>
      <c r="I894" s="76">
        <v>1</v>
      </c>
      <c r="J894" s="76">
        <v>8</v>
      </c>
      <c r="K894" s="76">
        <v>22</v>
      </c>
      <c r="L894" s="76">
        <f t="shared" si="45"/>
        <v>176</v>
      </c>
      <c r="M894" s="24">
        <f t="shared" si="44"/>
        <v>4.4000000000000004</v>
      </c>
    </row>
    <row r="895" spans="1:13">
      <c r="A895">
        <v>893</v>
      </c>
      <c r="B895" s="89" t="s">
        <v>1009</v>
      </c>
      <c r="C895" s="78" t="s">
        <v>949</v>
      </c>
      <c r="D895" s="75" t="s">
        <v>950</v>
      </c>
      <c r="E895" s="79" t="s">
        <v>953</v>
      </c>
      <c r="F895" s="76" t="s">
        <v>954</v>
      </c>
      <c r="G895" s="4" t="s">
        <v>29</v>
      </c>
      <c r="H895" s="76">
        <v>1584</v>
      </c>
      <c r="I895" s="76">
        <v>1</v>
      </c>
      <c r="J895" s="76">
        <v>8</v>
      </c>
      <c r="K895" s="76">
        <v>22</v>
      </c>
      <c r="L895" s="76">
        <f t="shared" si="45"/>
        <v>176</v>
      </c>
      <c r="M895" s="24">
        <f t="shared" ref="M895:M958" si="46">(L895*H895*I895)/1000</f>
        <v>278.78399999999999</v>
      </c>
    </row>
    <row r="896" spans="1:13">
      <c r="A896">
        <v>894</v>
      </c>
      <c r="B896" s="89" t="s">
        <v>1009</v>
      </c>
      <c r="C896" s="78" t="s">
        <v>955</v>
      </c>
      <c r="D896" s="75" t="s">
        <v>956</v>
      </c>
      <c r="E896" s="79" t="s">
        <v>848</v>
      </c>
      <c r="F896" s="76" t="s">
        <v>874</v>
      </c>
      <c r="G896" s="4" t="s">
        <v>29</v>
      </c>
      <c r="H896" s="76">
        <v>120</v>
      </c>
      <c r="I896" s="76">
        <v>1</v>
      </c>
      <c r="J896" s="76">
        <v>10</v>
      </c>
      <c r="K896" s="76">
        <v>22</v>
      </c>
      <c r="L896" s="76">
        <f t="shared" ref="L896:L927" si="47">J896*K896</f>
        <v>220</v>
      </c>
      <c r="M896" s="24">
        <f t="shared" si="46"/>
        <v>26.4</v>
      </c>
    </row>
    <row r="897" spans="1:13">
      <c r="A897">
        <v>895</v>
      </c>
      <c r="B897" s="89" t="s">
        <v>1009</v>
      </c>
      <c r="C897" s="78" t="s">
        <v>955</v>
      </c>
      <c r="D897" s="75" t="s">
        <v>956</v>
      </c>
      <c r="E897" s="79" t="s">
        <v>957</v>
      </c>
      <c r="F897" s="76"/>
      <c r="G897" s="4" t="s">
        <v>29</v>
      </c>
      <c r="H897" s="76">
        <v>25</v>
      </c>
      <c r="I897" s="76">
        <v>1</v>
      </c>
      <c r="J897" s="76">
        <v>10</v>
      </c>
      <c r="K897" s="76">
        <v>22</v>
      </c>
      <c r="L897" s="76">
        <f t="shared" si="47"/>
        <v>220</v>
      </c>
      <c r="M897" s="24">
        <f t="shared" si="46"/>
        <v>5.5</v>
      </c>
    </row>
    <row r="898" spans="1:13">
      <c r="A898">
        <v>896</v>
      </c>
      <c r="B898" s="89" t="s">
        <v>1009</v>
      </c>
      <c r="C898" s="78" t="s">
        <v>955</v>
      </c>
      <c r="D898" s="75" t="s">
        <v>956</v>
      </c>
      <c r="E898" s="79" t="s">
        <v>550</v>
      </c>
      <c r="F898" s="76"/>
      <c r="G898" s="4" t="s">
        <v>29</v>
      </c>
      <c r="H898" s="76">
        <v>25</v>
      </c>
      <c r="I898" s="76">
        <v>1</v>
      </c>
      <c r="J898" s="76">
        <v>10</v>
      </c>
      <c r="K898" s="76">
        <v>22</v>
      </c>
      <c r="L898" s="76">
        <f t="shared" si="47"/>
        <v>220</v>
      </c>
      <c r="M898" s="24">
        <f t="shared" si="46"/>
        <v>5.5</v>
      </c>
    </row>
    <row r="899" spans="1:13">
      <c r="A899">
        <v>897</v>
      </c>
      <c r="B899" s="89" t="s">
        <v>1009</v>
      </c>
      <c r="C899" s="78" t="s">
        <v>955</v>
      </c>
      <c r="D899" s="75" t="s">
        <v>956</v>
      </c>
      <c r="E899" s="79" t="s">
        <v>612</v>
      </c>
      <c r="F899" s="76"/>
      <c r="G899" s="27" t="s">
        <v>30</v>
      </c>
      <c r="H899" s="76">
        <v>180</v>
      </c>
      <c r="I899" s="76">
        <v>1</v>
      </c>
      <c r="J899" s="76">
        <v>8</v>
      </c>
      <c r="K899" s="76">
        <v>22</v>
      </c>
      <c r="L899" s="76">
        <f t="shared" si="47"/>
        <v>176</v>
      </c>
      <c r="M899" s="24">
        <f t="shared" si="46"/>
        <v>31.68</v>
      </c>
    </row>
    <row r="900" spans="1:13">
      <c r="A900">
        <v>898</v>
      </c>
      <c r="B900" s="89" t="s">
        <v>1009</v>
      </c>
      <c r="C900" s="78" t="s">
        <v>955</v>
      </c>
      <c r="D900" s="75" t="s">
        <v>956</v>
      </c>
      <c r="E900" s="79" t="s">
        <v>477</v>
      </c>
      <c r="F900" s="76"/>
      <c r="G900" s="27" t="s">
        <v>30</v>
      </c>
      <c r="H900" s="76">
        <v>200</v>
      </c>
      <c r="I900" s="76">
        <v>4</v>
      </c>
      <c r="J900" s="76">
        <v>8</v>
      </c>
      <c r="K900" s="76">
        <v>22</v>
      </c>
      <c r="L900" s="76">
        <f t="shared" si="47"/>
        <v>176</v>
      </c>
      <c r="M900" s="24">
        <f t="shared" si="46"/>
        <v>140.80000000000001</v>
      </c>
    </row>
    <row r="901" spans="1:13">
      <c r="A901">
        <v>899</v>
      </c>
      <c r="B901" s="89" t="s">
        <v>1009</v>
      </c>
      <c r="C901" s="78" t="s">
        <v>958</v>
      </c>
      <c r="D901" s="75" t="s">
        <v>959</v>
      </c>
      <c r="E901" s="79" t="s">
        <v>960</v>
      </c>
      <c r="F901" s="76" t="s">
        <v>961</v>
      </c>
      <c r="G901" s="4" t="s">
        <v>29</v>
      </c>
      <c r="H901" s="76">
        <v>120</v>
      </c>
      <c r="I901" s="76">
        <v>1</v>
      </c>
      <c r="J901" s="76">
        <v>8</v>
      </c>
      <c r="K901" s="76">
        <v>22</v>
      </c>
      <c r="L901" s="76">
        <f t="shared" si="47"/>
        <v>176</v>
      </c>
      <c r="M901" s="24">
        <f t="shared" si="46"/>
        <v>21.12</v>
      </c>
    </row>
    <row r="902" spans="1:13">
      <c r="A902">
        <v>900</v>
      </c>
      <c r="B902" s="89" t="s">
        <v>1009</v>
      </c>
      <c r="C902" s="78" t="s">
        <v>958</v>
      </c>
      <c r="D902" s="75" t="s">
        <v>959</v>
      </c>
      <c r="E902" s="79" t="s">
        <v>962</v>
      </c>
      <c r="F902" s="76" t="s">
        <v>790</v>
      </c>
      <c r="G902" s="4" t="s">
        <v>29</v>
      </c>
      <c r="H902" s="76">
        <v>120</v>
      </c>
      <c r="I902" s="76">
        <v>1</v>
      </c>
      <c r="J902" s="76">
        <v>8</v>
      </c>
      <c r="K902" s="76">
        <v>22</v>
      </c>
      <c r="L902" s="76">
        <f t="shared" si="47"/>
        <v>176</v>
      </c>
      <c r="M902" s="24">
        <f t="shared" si="46"/>
        <v>21.12</v>
      </c>
    </row>
    <row r="903" spans="1:13">
      <c r="A903">
        <v>901</v>
      </c>
      <c r="B903" s="89" t="s">
        <v>1009</v>
      </c>
      <c r="C903" s="78" t="s">
        <v>958</v>
      </c>
      <c r="D903" s="75" t="s">
        <v>959</v>
      </c>
      <c r="E903" s="79" t="s">
        <v>963</v>
      </c>
      <c r="F903" s="76" t="s">
        <v>964</v>
      </c>
      <c r="G903" s="4" t="s">
        <v>29</v>
      </c>
      <c r="H903" s="76">
        <v>95</v>
      </c>
      <c r="I903" s="76">
        <v>1</v>
      </c>
      <c r="J903" s="76">
        <v>8</v>
      </c>
      <c r="K903" s="76">
        <v>22</v>
      </c>
      <c r="L903" s="76">
        <f t="shared" si="47"/>
        <v>176</v>
      </c>
      <c r="M903" s="24">
        <f t="shared" si="46"/>
        <v>16.72</v>
      </c>
    </row>
    <row r="904" spans="1:13">
      <c r="A904">
        <v>902</v>
      </c>
      <c r="B904" s="89" t="s">
        <v>1009</v>
      </c>
      <c r="C904" s="78" t="s">
        <v>958</v>
      </c>
      <c r="D904" s="75" t="s">
        <v>959</v>
      </c>
      <c r="E904" s="79" t="s">
        <v>965</v>
      </c>
      <c r="F904" s="76"/>
      <c r="G904" s="27" t="s">
        <v>30</v>
      </c>
      <c r="H904" s="76">
        <v>750</v>
      </c>
      <c r="I904" s="76">
        <v>1</v>
      </c>
      <c r="J904" s="76">
        <v>8</v>
      </c>
      <c r="K904" s="76">
        <v>22</v>
      </c>
      <c r="L904" s="76">
        <f t="shared" si="47"/>
        <v>176</v>
      </c>
      <c r="M904" s="24">
        <f t="shared" si="46"/>
        <v>132</v>
      </c>
    </row>
    <row r="905" spans="1:13">
      <c r="A905">
        <v>903</v>
      </c>
      <c r="B905" s="89" t="s">
        <v>1009</v>
      </c>
      <c r="C905" s="78" t="s">
        <v>958</v>
      </c>
      <c r="D905" s="75" t="s">
        <v>959</v>
      </c>
      <c r="E905" s="79" t="s">
        <v>966</v>
      </c>
      <c r="F905" s="76" t="s">
        <v>967</v>
      </c>
      <c r="G905" s="27" t="s">
        <v>30</v>
      </c>
      <c r="H905" s="76">
        <v>650</v>
      </c>
      <c r="I905" s="76">
        <v>1</v>
      </c>
      <c r="J905" s="76">
        <v>8</v>
      </c>
      <c r="K905" s="76">
        <v>22</v>
      </c>
      <c r="L905" s="76">
        <f t="shared" si="47"/>
        <v>176</v>
      </c>
      <c r="M905" s="24">
        <f t="shared" si="46"/>
        <v>114.4</v>
      </c>
    </row>
    <row r="906" spans="1:13">
      <c r="A906">
        <v>904</v>
      </c>
      <c r="B906" s="89" t="s">
        <v>1009</v>
      </c>
      <c r="C906" s="78" t="s">
        <v>958</v>
      </c>
      <c r="D906" s="75" t="s">
        <v>959</v>
      </c>
      <c r="E906" s="79" t="s">
        <v>550</v>
      </c>
      <c r="F906" s="76"/>
      <c r="G906" s="4" t="s">
        <v>29</v>
      </c>
      <c r="H906" s="76">
        <v>25</v>
      </c>
      <c r="I906" s="76">
        <v>1</v>
      </c>
      <c r="J906" s="76">
        <v>8</v>
      </c>
      <c r="K906" s="76">
        <v>22</v>
      </c>
      <c r="L906" s="76">
        <f t="shared" si="47"/>
        <v>176</v>
      </c>
      <c r="M906" s="24">
        <f t="shared" si="46"/>
        <v>4.4000000000000004</v>
      </c>
    </row>
    <row r="907" spans="1:13">
      <c r="A907">
        <v>905</v>
      </c>
      <c r="B907" s="89" t="s">
        <v>1009</v>
      </c>
      <c r="C907" s="78" t="s">
        <v>958</v>
      </c>
      <c r="D907" s="75" t="s">
        <v>959</v>
      </c>
      <c r="E907" s="79" t="s">
        <v>612</v>
      </c>
      <c r="F907" s="76"/>
      <c r="G907" s="27" t="s">
        <v>30</v>
      </c>
      <c r="H907" s="76">
        <v>180</v>
      </c>
      <c r="I907" s="76">
        <v>1</v>
      </c>
      <c r="J907" s="76">
        <v>7</v>
      </c>
      <c r="K907" s="76">
        <v>22</v>
      </c>
      <c r="L907" s="76">
        <f t="shared" si="47"/>
        <v>154</v>
      </c>
      <c r="M907" s="24">
        <f t="shared" si="46"/>
        <v>27.72</v>
      </c>
    </row>
    <row r="908" spans="1:13">
      <c r="A908">
        <v>906</v>
      </c>
      <c r="B908" s="89" t="s">
        <v>1009</v>
      </c>
      <c r="C908" s="78" t="s">
        <v>958</v>
      </c>
      <c r="D908" s="75" t="s">
        <v>959</v>
      </c>
      <c r="E908" s="79" t="s">
        <v>477</v>
      </c>
      <c r="F908" s="76"/>
      <c r="G908" s="27" t="s">
        <v>30</v>
      </c>
      <c r="H908" s="76">
        <v>200</v>
      </c>
      <c r="I908" s="76">
        <v>4</v>
      </c>
      <c r="J908" s="76">
        <v>7</v>
      </c>
      <c r="K908" s="76">
        <v>22</v>
      </c>
      <c r="L908" s="76">
        <f t="shared" si="47"/>
        <v>154</v>
      </c>
      <c r="M908" s="24">
        <f t="shared" si="46"/>
        <v>123.2</v>
      </c>
    </row>
    <row r="909" spans="1:13">
      <c r="A909">
        <v>907</v>
      </c>
      <c r="B909" s="89" t="s">
        <v>1009</v>
      </c>
      <c r="C909" s="78" t="s">
        <v>968</v>
      </c>
      <c r="D909" s="75" t="s">
        <v>969</v>
      </c>
      <c r="E909" s="79" t="s">
        <v>970</v>
      </c>
      <c r="F909" s="76" t="s">
        <v>790</v>
      </c>
      <c r="G909" s="4" t="s">
        <v>29</v>
      </c>
      <c r="H909" s="76">
        <v>95</v>
      </c>
      <c r="I909" s="76">
        <v>1</v>
      </c>
      <c r="J909" s="76">
        <v>10</v>
      </c>
      <c r="K909" s="76">
        <v>22</v>
      </c>
      <c r="L909" s="76">
        <f t="shared" si="47"/>
        <v>220</v>
      </c>
      <c r="M909" s="24">
        <f t="shared" si="46"/>
        <v>20.9</v>
      </c>
    </row>
    <row r="910" spans="1:13">
      <c r="A910">
        <v>908</v>
      </c>
      <c r="B910" s="89" t="s">
        <v>1009</v>
      </c>
      <c r="C910" s="78" t="s">
        <v>968</v>
      </c>
      <c r="D910" s="75" t="s">
        <v>969</v>
      </c>
      <c r="E910" s="79" t="s">
        <v>916</v>
      </c>
      <c r="F910" s="76"/>
      <c r="G910" s="4" t="s">
        <v>29</v>
      </c>
      <c r="H910" s="76">
        <v>280</v>
      </c>
      <c r="I910" s="76">
        <v>1</v>
      </c>
      <c r="J910" s="76">
        <v>10</v>
      </c>
      <c r="K910" s="76">
        <v>22</v>
      </c>
      <c r="L910" s="76">
        <f t="shared" si="47"/>
        <v>220</v>
      </c>
      <c r="M910" s="24">
        <f t="shared" si="46"/>
        <v>61.6</v>
      </c>
    </row>
    <row r="911" spans="1:13">
      <c r="A911">
        <v>909</v>
      </c>
      <c r="B911" s="89" t="s">
        <v>1009</v>
      </c>
      <c r="C911" s="78" t="s">
        <v>968</v>
      </c>
      <c r="D911" s="75" t="s">
        <v>969</v>
      </c>
      <c r="E911" s="79" t="s">
        <v>971</v>
      </c>
      <c r="F911" s="76" t="s">
        <v>972</v>
      </c>
      <c r="G911" s="27" t="s">
        <v>30</v>
      </c>
      <c r="H911" s="76">
        <v>650</v>
      </c>
      <c r="I911" s="76">
        <v>1</v>
      </c>
      <c r="J911" s="76">
        <v>10</v>
      </c>
      <c r="K911" s="76">
        <v>22</v>
      </c>
      <c r="L911" s="76">
        <f t="shared" si="47"/>
        <v>220</v>
      </c>
      <c r="M911" s="24">
        <f t="shared" si="46"/>
        <v>143</v>
      </c>
    </row>
    <row r="912" spans="1:13">
      <c r="A912">
        <v>910</v>
      </c>
      <c r="B912" s="89" t="s">
        <v>1009</v>
      </c>
      <c r="C912" s="78" t="s">
        <v>968</v>
      </c>
      <c r="D912" s="75" t="s">
        <v>969</v>
      </c>
      <c r="E912" s="79" t="s">
        <v>973</v>
      </c>
      <c r="F912" s="76" t="s">
        <v>974</v>
      </c>
      <c r="G912" s="4" t="s">
        <v>29</v>
      </c>
      <c r="H912" s="76">
        <v>14.4</v>
      </c>
      <c r="I912" s="76">
        <v>1</v>
      </c>
      <c r="J912" s="76">
        <v>4</v>
      </c>
      <c r="K912" s="76">
        <v>22</v>
      </c>
      <c r="L912" s="76">
        <f t="shared" si="47"/>
        <v>88</v>
      </c>
      <c r="M912" s="24">
        <f t="shared" si="46"/>
        <v>1.2672000000000001</v>
      </c>
    </row>
    <row r="913" spans="1:13">
      <c r="A913">
        <v>911</v>
      </c>
      <c r="B913" s="89" t="s">
        <v>1009</v>
      </c>
      <c r="C913" s="78" t="s">
        <v>968</v>
      </c>
      <c r="D913" s="75" t="s">
        <v>969</v>
      </c>
      <c r="E913" s="79" t="s">
        <v>550</v>
      </c>
      <c r="F913" s="76"/>
      <c r="G913" s="4" t="s">
        <v>29</v>
      </c>
      <c r="H913" s="76">
        <v>25</v>
      </c>
      <c r="I913" s="76">
        <v>1</v>
      </c>
      <c r="J913" s="76">
        <v>10</v>
      </c>
      <c r="K913" s="76">
        <v>22</v>
      </c>
      <c r="L913" s="76">
        <f t="shared" si="47"/>
        <v>220</v>
      </c>
      <c r="M913" s="24">
        <f t="shared" si="46"/>
        <v>5.5</v>
      </c>
    </row>
    <row r="914" spans="1:13">
      <c r="A914">
        <v>912</v>
      </c>
      <c r="B914" s="89" t="s">
        <v>1009</v>
      </c>
      <c r="C914" s="78" t="s">
        <v>968</v>
      </c>
      <c r="D914" s="75" t="s">
        <v>969</v>
      </c>
      <c r="E914" s="79" t="s">
        <v>612</v>
      </c>
      <c r="F914" s="76"/>
      <c r="G914" s="27" t="s">
        <v>30</v>
      </c>
      <c r="H914" s="76">
        <v>180</v>
      </c>
      <c r="I914" s="76">
        <v>1</v>
      </c>
      <c r="J914" s="76">
        <v>8</v>
      </c>
      <c r="K914" s="76">
        <v>22</v>
      </c>
      <c r="L914" s="76">
        <f t="shared" si="47"/>
        <v>176</v>
      </c>
      <c r="M914" s="24">
        <f t="shared" si="46"/>
        <v>31.68</v>
      </c>
    </row>
    <row r="915" spans="1:13">
      <c r="A915">
        <v>913</v>
      </c>
      <c r="B915" s="89" t="s">
        <v>1009</v>
      </c>
      <c r="C915" s="78" t="s">
        <v>968</v>
      </c>
      <c r="D915" s="75" t="s">
        <v>969</v>
      </c>
      <c r="E915" s="79" t="s">
        <v>477</v>
      </c>
      <c r="F915" s="76"/>
      <c r="G915" s="27" t="s">
        <v>30</v>
      </c>
      <c r="H915" s="76">
        <v>200</v>
      </c>
      <c r="I915" s="76">
        <v>4</v>
      </c>
      <c r="J915" s="76">
        <v>8</v>
      </c>
      <c r="K915" s="76">
        <v>22</v>
      </c>
      <c r="L915" s="76">
        <f t="shared" si="47"/>
        <v>176</v>
      </c>
      <c r="M915" s="24">
        <f t="shared" si="46"/>
        <v>140.80000000000001</v>
      </c>
    </row>
    <row r="916" spans="1:13">
      <c r="A916">
        <v>914</v>
      </c>
      <c r="B916" s="89" t="s">
        <v>1009</v>
      </c>
      <c r="C916" s="78" t="s">
        <v>975</v>
      </c>
      <c r="D916" s="75" t="s">
        <v>1008</v>
      </c>
      <c r="E916" s="79" t="s">
        <v>976</v>
      </c>
      <c r="F916" s="76"/>
      <c r="G916" s="4" t="s">
        <v>29</v>
      </c>
      <c r="H916" s="76">
        <v>120</v>
      </c>
      <c r="I916" s="76">
        <v>1</v>
      </c>
      <c r="J916" s="76">
        <v>8</v>
      </c>
      <c r="K916" s="76">
        <v>22</v>
      </c>
      <c r="L916" s="76">
        <f t="shared" si="47"/>
        <v>176</v>
      </c>
      <c r="M916" s="24">
        <f t="shared" si="46"/>
        <v>21.12</v>
      </c>
    </row>
    <row r="917" spans="1:13">
      <c r="A917">
        <v>915</v>
      </c>
      <c r="B917" s="89" t="s">
        <v>1009</v>
      </c>
      <c r="C917" s="78" t="s">
        <v>975</v>
      </c>
      <c r="D917" s="75" t="s">
        <v>1008</v>
      </c>
      <c r="E917" s="79" t="s">
        <v>916</v>
      </c>
      <c r="F917" s="76"/>
      <c r="G917" s="4" t="s">
        <v>29</v>
      </c>
      <c r="H917" s="76">
        <v>280</v>
      </c>
      <c r="I917" s="76">
        <v>1</v>
      </c>
      <c r="J917" s="76">
        <v>8</v>
      </c>
      <c r="K917" s="76">
        <v>22</v>
      </c>
      <c r="L917" s="76">
        <f t="shared" si="47"/>
        <v>176</v>
      </c>
      <c r="M917" s="24">
        <f t="shared" si="46"/>
        <v>49.28</v>
      </c>
    </row>
    <row r="918" spans="1:13">
      <c r="A918">
        <v>916</v>
      </c>
      <c r="B918" s="89" t="s">
        <v>1009</v>
      </c>
      <c r="C918" s="78" t="s">
        <v>975</v>
      </c>
      <c r="D918" s="75" t="s">
        <v>1008</v>
      </c>
      <c r="E918" s="79" t="s">
        <v>977</v>
      </c>
      <c r="F918" s="76" t="s">
        <v>210</v>
      </c>
      <c r="G918" s="27" t="s">
        <v>30</v>
      </c>
      <c r="H918" s="76">
        <v>75</v>
      </c>
      <c r="I918" s="76">
        <v>1</v>
      </c>
      <c r="J918" s="76">
        <v>8</v>
      </c>
      <c r="K918" s="76">
        <v>22</v>
      </c>
      <c r="L918" s="76">
        <f t="shared" si="47"/>
        <v>176</v>
      </c>
      <c r="M918" s="24">
        <f t="shared" si="46"/>
        <v>13.2</v>
      </c>
    </row>
    <row r="919" spans="1:13">
      <c r="A919">
        <v>917</v>
      </c>
      <c r="B919" s="89" t="s">
        <v>1009</v>
      </c>
      <c r="C919" s="78" t="s">
        <v>975</v>
      </c>
      <c r="D919" s="75" t="s">
        <v>1008</v>
      </c>
      <c r="E919" s="79" t="s">
        <v>612</v>
      </c>
      <c r="F919" s="76"/>
      <c r="G919" s="27" t="s">
        <v>30</v>
      </c>
      <c r="H919" s="76">
        <v>180</v>
      </c>
      <c r="I919" s="76">
        <v>1</v>
      </c>
      <c r="J919" s="76">
        <v>8</v>
      </c>
      <c r="K919" s="76">
        <v>22</v>
      </c>
      <c r="L919" s="76">
        <f t="shared" si="47"/>
        <v>176</v>
      </c>
      <c r="M919" s="24">
        <f t="shared" si="46"/>
        <v>31.68</v>
      </c>
    </row>
    <row r="920" spans="1:13">
      <c r="A920">
        <v>918</v>
      </c>
      <c r="B920" s="89" t="s">
        <v>1009</v>
      </c>
      <c r="C920" s="78" t="s">
        <v>975</v>
      </c>
      <c r="D920" s="75" t="s">
        <v>1008</v>
      </c>
      <c r="E920" s="79" t="s">
        <v>477</v>
      </c>
      <c r="F920" s="76"/>
      <c r="G920" s="27" t="s">
        <v>30</v>
      </c>
      <c r="H920" s="76">
        <v>200</v>
      </c>
      <c r="I920" s="76">
        <v>4</v>
      </c>
      <c r="J920" s="76">
        <v>6</v>
      </c>
      <c r="K920" s="76">
        <v>22</v>
      </c>
      <c r="L920" s="76">
        <f t="shared" si="47"/>
        <v>132</v>
      </c>
      <c r="M920" s="24">
        <f t="shared" si="46"/>
        <v>105.6</v>
      </c>
    </row>
    <row r="921" spans="1:13">
      <c r="A921">
        <v>919</v>
      </c>
      <c r="B921" s="89" t="s">
        <v>1009</v>
      </c>
      <c r="C921" s="78" t="s">
        <v>978</v>
      </c>
      <c r="D921" s="75" t="s">
        <v>979</v>
      </c>
      <c r="E921" s="79" t="s">
        <v>980</v>
      </c>
      <c r="F921" s="76"/>
      <c r="G921" s="27" t="s">
        <v>30</v>
      </c>
      <c r="H921" s="76">
        <v>600</v>
      </c>
      <c r="I921" s="76">
        <v>1</v>
      </c>
      <c r="J921" s="76">
        <v>10</v>
      </c>
      <c r="K921" s="76">
        <v>22</v>
      </c>
      <c r="L921" s="76">
        <f t="shared" si="47"/>
        <v>220</v>
      </c>
      <c r="M921" s="24">
        <f t="shared" si="46"/>
        <v>132</v>
      </c>
    </row>
    <row r="922" spans="1:13">
      <c r="A922">
        <v>920</v>
      </c>
      <c r="B922" s="89" t="s">
        <v>1009</v>
      </c>
      <c r="C922" s="78" t="s">
        <v>978</v>
      </c>
      <c r="D922" s="75" t="s">
        <v>979</v>
      </c>
      <c r="E922" s="79" t="s">
        <v>134</v>
      </c>
      <c r="F922" s="76" t="s">
        <v>133</v>
      </c>
      <c r="G922" s="4" t="s">
        <v>29</v>
      </c>
      <c r="H922" s="76">
        <v>45</v>
      </c>
      <c r="I922" s="76">
        <v>1</v>
      </c>
      <c r="J922" s="76">
        <v>10</v>
      </c>
      <c r="K922" s="76">
        <v>22</v>
      </c>
      <c r="L922" s="76">
        <f t="shared" si="47"/>
        <v>220</v>
      </c>
      <c r="M922" s="24">
        <f t="shared" si="46"/>
        <v>9.9</v>
      </c>
    </row>
    <row r="923" spans="1:13">
      <c r="A923">
        <v>921</v>
      </c>
      <c r="B923" s="89" t="s">
        <v>1009</v>
      </c>
      <c r="C923" s="78" t="s">
        <v>978</v>
      </c>
      <c r="D923" s="75" t="s">
        <v>979</v>
      </c>
      <c r="E923" s="79" t="s">
        <v>981</v>
      </c>
      <c r="F923" s="76"/>
      <c r="G923" s="4" t="s">
        <v>29</v>
      </c>
      <c r="H923" s="76">
        <v>95</v>
      </c>
      <c r="I923" s="76">
        <v>1</v>
      </c>
      <c r="J923" s="76">
        <v>10</v>
      </c>
      <c r="K923" s="76">
        <v>22</v>
      </c>
      <c r="L923" s="76">
        <f t="shared" si="47"/>
        <v>220</v>
      </c>
      <c r="M923" s="24">
        <f t="shared" si="46"/>
        <v>20.9</v>
      </c>
    </row>
    <row r="924" spans="1:13">
      <c r="A924">
        <v>922</v>
      </c>
      <c r="B924" s="89" t="s">
        <v>1009</v>
      </c>
      <c r="C924" s="78" t="s">
        <v>978</v>
      </c>
      <c r="D924" s="75" t="s">
        <v>979</v>
      </c>
      <c r="E924" s="79" t="s">
        <v>612</v>
      </c>
      <c r="F924" s="76"/>
      <c r="G924" s="27" t="s">
        <v>30</v>
      </c>
      <c r="H924" s="76">
        <v>180</v>
      </c>
      <c r="I924" s="76">
        <v>1</v>
      </c>
      <c r="J924" s="76">
        <v>10</v>
      </c>
      <c r="K924" s="76">
        <v>22</v>
      </c>
      <c r="L924" s="76">
        <f t="shared" si="47"/>
        <v>220</v>
      </c>
      <c r="M924" s="24">
        <f t="shared" si="46"/>
        <v>39.6</v>
      </c>
    </row>
    <row r="925" spans="1:13">
      <c r="A925">
        <v>923</v>
      </c>
      <c r="B925" s="89" t="s">
        <v>1009</v>
      </c>
      <c r="C925" s="78" t="s">
        <v>978</v>
      </c>
      <c r="D925" s="75" t="s">
        <v>979</v>
      </c>
      <c r="E925" s="79" t="s">
        <v>477</v>
      </c>
      <c r="F925" s="76"/>
      <c r="G925" s="27" t="s">
        <v>30</v>
      </c>
      <c r="H925" s="76">
        <v>200</v>
      </c>
      <c r="I925" s="76">
        <v>4</v>
      </c>
      <c r="J925" s="76">
        <v>7</v>
      </c>
      <c r="K925" s="76">
        <v>22</v>
      </c>
      <c r="L925" s="76">
        <f t="shared" si="47"/>
        <v>154</v>
      </c>
      <c r="M925" s="24">
        <f t="shared" si="46"/>
        <v>123.2</v>
      </c>
    </row>
    <row r="926" spans="1:13">
      <c r="A926">
        <v>924</v>
      </c>
      <c r="B926" s="89" t="s">
        <v>1009</v>
      </c>
      <c r="C926" s="78" t="s">
        <v>982</v>
      </c>
      <c r="D926" s="75" t="s">
        <v>983</v>
      </c>
      <c r="E926" s="79" t="s">
        <v>984</v>
      </c>
      <c r="F926" s="76" t="s">
        <v>985</v>
      </c>
      <c r="G926" s="4" t="s">
        <v>29</v>
      </c>
      <c r="H926" s="76">
        <v>120</v>
      </c>
      <c r="I926" s="76">
        <v>1</v>
      </c>
      <c r="J926" s="76">
        <v>8</v>
      </c>
      <c r="K926" s="76">
        <v>22</v>
      </c>
      <c r="L926" s="76">
        <f t="shared" si="47"/>
        <v>176</v>
      </c>
      <c r="M926" s="24">
        <f t="shared" si="46"/>
        <v>21.12</v>
      </c>
    </row>
    <row r="927" spans="1:13">
      <c r="A927">
        <v>925</v>
      </c>
      <c r="B927" s="89" t="s">
        <v>1009</v>
      </c>
      <c r="C927" s="78" t="s">
        <v>982</v>
      </c>
      <c r="D927" s="75" t="s">
        <v>983</v>
      </c>
      <c r="E927" s="79" t="s">
        <v>986</v>
      </c>
      <c r="F927" s="76"/>
      <c r="G927" s="4" t="s">
        <v>29</v>
      </c>
      <c r="H927" s="76">
        <v>950</v>
      </c>
      <c r="I927" s="76">
        <v>1</v>
      </c>
      <c r="J927" s="76">
        <v>8</v>
      </c>
      <c r="K927" s="76">
        <v>22</v>
      </c>
      <c r="L927" s="76">
        <f t="shared" si="47"/>
        <v>176</v>
      </c>
      <c r="M927" s="24">
        <f t="shared" si="46"/>
        <v>167.2</v>
      </c>
    </row>
    <row r="928" spans="1:13">
      <c r="A928">
        <v>926</v>
      </c>
      <c r="B928" s="89" t="s">
        <v>1009</v>
      </c>
      <c r="C928" s="78" t="s">
        <v>982</v>
      </c>
      <c r="D928" s="75" t="s">
        <v>983</v>
      </c>
      <c r="E928" s="79" t="s">
        <v>987</v>
      </c>
      <c r="F928" s="76"/>
      <c r="G928" s="27" t="s">
        <v>30</v>
      </c>
      <c r="H928" s="76">
        <v>75</v>
      </c>
      <c r="I928" s="76">
        <v>1</v>
      </c>
      <c r="J928" s="76">
        <v>8</v>
      </c>
      <c r="K928" s="76">
        <v>22</v>
      </c>
      <c r="L928" s="76">
        <f t="shared" ref="L928:L955" si="48">J928*K928</f>
        <v>176</v>
      </c>
      <c r="M928" s="24">
        <f t="shared" si="46"/>
        <v>13.2</v>
      </c>
    </row>
    <row r="929" spans="1:13">
      <c r="A929">
        <v>927</v>
      </c>
      <c r="B929" s="89" t="s">
        <v>1009</v>
      </c>
      <c r="C929" s="78" t="s">
        <v>982</v>
      </c>
      <c r="D929" s="75" t="s">
        <v>983</v>
      </c>
      <c r="E929" s="79" t="s">
        <v>988</v>
      </c>
      <c r="F929" s="76"/>
      <c r="G929" s="4" t="s">
        <v>29</v>
      </c>
      <c r="H929" s="76">
        <v>25</v>
      </c>
      <c r="I929" s="76">
        <v>1</v>
      </c>
      <c r="J929" s="76">
        <v>8</v>
      </c>
      <c r="K929" s="76">
        <v>22</v>
      </c>
      <c r="L929" s="76">
        <f t="shared" si="48"/>
        <v>176</v>
      </c>
      <c r="M929" s="24">
        <f t="shared" si="46"/>
        <v>4.4000000000000004</v>
      </c>
    </row>
    <row r="930" spans="1:13">
      <c r="A930">
        <v>928</v>
      </c>
      <c r="B930" s="89" t="s">
        <v>1009</v>
      </c>
      <c r="C930" s="78" t="s">
        <v>982</v>
      </c>
      <c r="D930" s="75" t="s">
        <v>983</v>
      </c>
      <c r="E930" s="79" t="s">
        <v>612</v>
      </c>
      <c r="F930" s="76"/>
      <c r="G930" s="27" t="s">
        <v>30</v>
      </c>
      <c r="H930" s="76">
        <v>180</v>
      </c>
      <c r="I930" s="76">
        <v>1</v>
      </c>
      <c r="J930" s="76">
        <v>8</v>
      </c>
      <c r="K930" s="76">
        <v>22</v>
      </c>
      <c r="L930" s="76">
        <f t="shared" si="48"/>
        <v>176</v>
      </c>
      <c r="M930" s="24">
        <f t="shared" si="46"/>
        <v>31.68</v>
      </c>
    </row>
    <row r="931" spans="1:13">
      <c r="A931">
        <v>929</v>
      </c>
      <c r="B931" s="89" t="s">
        <v>1009</v>
      </c>
      <c r="C931" s="78" t="s">
        <v>982</v>
      </c>
      <c r="D931" s="75" t="s">
        <v>983</v>
      </c>
      <c r="E931" s="79" t="s">
        <v>477</v>
      </c>
      <c r="F931" s="76"/>
      <c r="G931" s="27" t="s">
        <v>30</v>
      </c>
      <c r="H931" s="76">
        <v>120</v>
      </c>
      <c r="I931" s="76">
        <v>4</v>
      </c>
      <c r="J931" s="76">
        <v>6</v>
      </c>
      <c r="K931" s="76">
        <v>22</v>
      </c>
      <c r="L931" s="76">
        <f t="shared" si="48"/>
        <v>132</v>
      </c>
      <c r="M931" s="24">
        <f t="shared" si="46"/>
        <v>63.36</v>
      </c>
    </row>
    <row r="932" spans="1:13">
      <c r="A932">
        <v>930</v>
      </c>
      <c r="B932" s="89" t="s">
        <v>1009</v>
      </c>
      <c r="C932" s="78" t="s">
        <v>989</v>
      </c>
      <c r="D932" s="75" t="s">
        <v>990</v>
      </c>
      <c r="E932" s="79" t="s">
        <v>848</v>
      </c>
      <c r="F932" s="76"/>
      <c r="G932" s="4" t="s">
        <v>29</v>
      </c>
      <c r="H932" s="76">
        <v>120</v>
      </c>
      <c r="I932" s="76">
        <v>1</v>
      </c>
      <c r="J932" s="76">
        <v>6</v>
      </c>
      <c r="K932" s="76">
        <v>22</v>
      </c>
      <c r="L932" s="76">
        <f t="shared" si="48"/>
        <v>132</v>
      </c>
      <c r="M932" s="24">
        <f t="shared" si="46"/>
        <v>15.84</v>
      </c>
    </row>
    <row r="933" spans="1:13">
      <c r="A933">
        <v>931</v>
      </c>
      <c r="B933" s="89" t="s">
        <v>1009</v>
      </c>
      <c r="C933" s="78" t="s">
        <v>989</v>
      </c>
      <c r="D933" s="75" t="s">
        <v>990</v>
      </c>
      <c r="E933" s="79" t="s">
        <v>991</v>
      </c>
      <c r="F933" s="76"/>
      <c r="G933" s="4" t="s">
        <v>29</v>
      </c>
      <c r="H933" s="76">
        <v>250</v>
      </c>
      <c r="I933" s="76">
        <v>1</v>
      </c>
      <c r="J933" s="76">
        <v>6</v>
      </c>
      <c r="K933" s="76">
        <v>22</v>
      </c>
      <c r="L933" s="76">
        <f t="shared" si="48"/>
        <v>132</v>
      </c>
      <c r="M933" s="24">
        <f t="shared" si="46"/>
        <v>33</v>
      </c>
    </row>
    <row r="934" spans="1:13">
      <c r="A934">
        <v>932</v>
      </c>
      <c r="B934" s="89" t="s">
        <v>1009</v>
      </c>
      <c r="C934" s="78" t="s">
        <v>989</v>
      </c>
      <c r="D934" s="75" t="s">
        <v>990</v>
      </c>
      <c r="E934" s="79" t="s">
        <v>992</v>
      </c>
      <c r="F934" s="76"/>
      <c r="G934" s="27" t="s">
        <v>30</v>
      </c>
      <c r="H934" s="76">
        <v>650</v>
      </c>
      <c r="I934" s="76">
        <v>1</v>
      </c>
      <c r="J934" s="76">
        <v>6</v>
      </c>
      <c r="K934" s="76">
        <v>22</v>
      </c>
      <c r="L934" s="76">
        <f t="shared" si="48"/>
        <v>132</v>
      </c>
      <c r="M934" s="24">
        <f t="shared" si="46"/>
        <v>85.8</v>
      </c>
    </row>
    <row r="935" spans="1:13">
      <c r="A935">
        <v>933</v>
      </c>
      <c r="B935" s="89" t="s">
        <v>1009</v>
      </c>
      <c r="C935" s="78" t="s">
        <v>989</v>
      </c>
      <c r="D935" s="75" t="s">
        <v>990</v>
      </c>
      <c r="E935" s="79" t="s">
        <v>612</v>
      </c>
      <c r="F935" s="76"/>
      <c r="G935" s="27" t="s">
        <v>30</v>
      </c>
      <c r="H935" s="76">
        <v>180</v>
      </c>
      <c r="I935" s="76">
        <v>1</v>
      </c>
      <c r="J935" s="76">
        <v>6</v>
      </c>
      <c r="K935" s="76">
        <v>22</v>
      </c>
      <c r="L935" s="76">
        <f t="shared" si="48"/>
        <v>132</v>
      </c>
      <c r="M935" s="24">
        <f t="shared" si="46"/>
        <v>23.76</v>
      </c>
    </row>
    <row r="936" spans="1:13">
      <c r="A936">
        <v>934</v>
      </c>
      <c r="B936" s="89" t="s">
        <v>1009</v>
      </c>
      <c r="C936" s="78" t="s">
        <v>989</v>
      </c>
      <c r="D936" s="75" t="s">
        <v>990</v>
      </c>
      <c r="E936" s="79" t="s">
        <v>477</v>
      </c>
      <c r="F936" s="76"/>
      <c r="G936" s="27" t="s">
        <v>30</v>
      </c>
      <c r="H936" s="76">
        <v>200</v>
      </c>
      <c r="I936" s="76">
        <v>4</v>
      </c>
      <c r="J936" s="76">
        <v>6</v>
      </c>
      <c r="K936" s="76">
        <v>22</v>
      </c>
      <c r="L936" s="76">
        <f t="shared" si="48"/>
        <v>132</v>
      </c>
      <c r="M936" s="24">
        <f t="shared" si="46"/>
        <v>105.6</v>
      </c>
    </row>
    <row r="937" spans="1:13">
      <c r="A937">
        <v>935</v>
      </c>
      <c r="B937" s="89" t="s">
        <v>1009</v>
      </c>
      <c r="C937" s="78" t="s">
        <v>993</v>
      </c>
      <c r="D937" s="75"/>
      <c r="E937" s="79" t="s">
        <v>994</v>
      </c>
      <c r="F937" s="76"/>
      <c r="G937" s="4" t="s">
        <v>29</v>
      </c>
      <c r="H937" s="76">
        <v>3680</v>
      </c>
      <c r="I937" s="76">
        <v>1</v>
      </c>
      <c r="J937" s="76">
        <v>20</v>
      </c>
      <c r="K937" s="76">
        <v>22</v>
      </c>
      <c r="L937" s="76">
        <f t="shared" si="48"/>
        <v>440</v>
      </c>
      <c r="M937" s="24">
        <f t="shared" si="46"/>
        <v>1619.2</v>
      </c>
    </row>
    <row r="938" spans="1:13">
      <c r="A938">
        <v>936</v>
      </c>
      <c r="B938" s="89" t="s">
        <v>1009</v>
      </c>
      <c r="C938" s="78" t="s">
        <v>993</v>
      </c>
      <c r="D938" s="75"/>
      <c r="E938" s="79" t="s">
        <v>496</v>
      </c>
      <c r="F938" s="76"/>
      <c r="G938" s="27" t="s">
        <v>30</v>
      </c>
      <c r="H938" s="76">
        <v>650</v>
      </c>
      <c r="I938" s="76">
        <v>1</v>
      </c>
      <c r="J938" s="76">
        <v>20</v>
      </c>
      <c r="K938" s="76">
        <v>22</v>
      </c>
      <c r="L938" s="76">
        <f t="shared" si="48"/>
        <v>440</v>
      </c>
      <c r="M938" s="24">
        <f t="shared" si="46"/>
        <v>286</v>
      </c>
    </row>
    <row r="939" spans="1:13">
      <c r="A939">
        <v>937</v>
      </c>
      <c r="B939" s="89" t="s">
        <v>1009</v>
      </c>
      <c r="C939" s="78" t="s">
        <v>993</v>
      </c>
      <c r="D939" s="75"/>
      <c r="E939" s="79" t="s">
        <v>497</v>
      </c>
      <c r="F939" s="76"/>
      <c r="G939" s="66" t="s">
        <v>354</v>
      </c>
      <c r="H939" s="76">
        <v>100</v>
      </c>
      <c r="I939" s="76">
        <v>1</v>
      </c>
      <c r="J939" s="76">
        <v>2</v>
      </c>
      <c r="K939" s="76">
        <v>22</v>
      </c>
      <c r="L939" s="76">
        <f t="shared" si="48"/>
        <v>44</v>
      </c>
      <c r="M939" s="24">
        <f t="shared" si="46"/>
        <v>4.4000000000000004</v>
      </c>
    </row>
    <row r="940" spans="1:13">
      <c r="A940">
        <v>938</v>
      </c>
      <c r="B940" s="89" t="s">
        <v>1009</v>
      </c>
      <c r="C940" s="78" t="s">
        <v>993</v>
      </c>
      <c r="D940" s="75"/>
      <c r="E940" s="79" t="s">
        <v>612</v>
      </c>
      <c r="F940" s="76"/>
      <c r="G940" s="27" t="s">
        <v>30</v>
      </c>
      <c r="H940" s="76">
        <v>180</v>
      </c>
      <c r="I940" s="76">
        <v>1</v>
      </c>
      <c r="J940" s="76">
        <v>10</v>
      </c>
      <c r="K940" s="76">
        <v>22</v>
      </c>
      <c r="L940" s="76">
        <f t="shared" si="48"/>
        <v>220</v>
      </c>
      <c r="M940" s="24">
        <f t="shared" si="46"/>
        <v>39.6</v>
      </c>
    </row>
    <row r="941" spans="1:13">
      <c r="A941">
        <v>939</v>
      </c>
      <c r="B941" s="89" t="s">
        <v>1009</v>
      </c>
      <c r="C941" s="78" t="s">
        <v>993</v>
      </c>
      <c r="D941" s="75"/>
      <c r="E941" s="79" t="s">
        <v>477</v>
      </c>
      <c r="F941" s="76"/>
      <c r="G941" s="27" t="s">
        <v>30</v>
      </c>
      <c r="H941" s="76">
        <v>200</v>
      </c>
      <c r="I941" s="76">
        <v>4</v>
      </c>
      <c r="J941" s="76">
        <v>7</v>
      </c>
      <c r="K941" s="76">
        <v>22</v>
      </c>
      <c r="L941" s="76">
        <f t="shared" si="48"/>
        <v>154</v>
      </c>
      <c r="M941" s="24">
        <f t="shared" si="46"/>
        <v>123.2</v>
      </c>
    </row>
    <row r="942" spans="1:13">
      <c r="A942">
        <v>940</v>
      </c>
      <c r="B942" s="89" t="s">
        <v>1009</v>
      </c>
      <c r="C942" s="78" t="s">
        <v>995</v>
      </c>
      <c r="D942" s="75"/>
      <c r="E942" s="79" t="s">
        <v>649</v>
      </c>
      <c r="F942" s="76"/>
      <c r="G942" s="4" t="s">
        <v>29</v>
      </c>
      <c r="H942" s="76">
        <v>16</v>
      </c>
      <c r="I942" s="76">
        <v>1</v>
      </c>
      <c r="J942" s="76">
        <v>6</v>
      </c>
      <c r="K942" s="76">
        <v>22</v>
      </c>
      <c r="L942" s="76">
        <f t="shared" si="48"/>
        <v>132</v>
      </c>
      <c r="M942" s="24">
        <f t="shared" si="46"/>
        <v>2.1120000000000001</v>
      </c>
    </row>
    <row r="943" spans="1:13">
      <c r="A943">
        <v>941</v>
      </c>
      <c r="B943" s="89" t="s">
        <v>1009</v>
      </c>
      <c r="C943" s="78" t="s">
        <v>995</v>
      </c>
      <c r="D943" s="75"/>
      <c r="E943" s="79" t="s">
        <v>477</v>
      </c>
      <c r="F943" s="76"/>
      <c r="G943" s="27" t="s">
        <v>30</v>
      </c>
      <c r="H943" s="76">
        <v>200</v>
      </c>
      <c r="I943" s="76">
        <v>4</v>
      </c>
      <c r="J943" s="76">
        <v>6</v>
      </c>
      <c r="K943" s="76">
        <v>22</v>
      </c>
      <c r="L943" s="76">
        <f t="shared" si="48"/>
        <v>132</v>
      </c>
      <c r="M943" s="24">
        <f t="shared" si="46"/>
        <v>105.6</v>
      </c>
    </row>
    <row r="944" spans="1:13">
      <c r="A944">
        <v>942</v>
      </c>
      <c r="B944" s="89" t="s">
        <v>1009</v>
      </c>
      <c r="C944" s="78" t="s">
        <v>995</v>
      </c>
      <c r="D944" s="75"/>
      <c r="E944" s="79" t="s">
        <v>456</v>
      </c>
      <c r="F944" s="76"/>
      <c r="G944" s="27" t="s">
        <v>30</v>
      </c>
      <c r="H944" s="76">
        <v>180</v>
      </c>
      <c r="I944" s="76">
        <v>6</v>
      </c>
      <c r="J944" s="76">
        <v>6</v>
      </c>
      <c r="K944" s="76">
        <v>22</v>
      </c>
      <c r="L944" s="76">
        <f t="shared" si="48"/>
        <v>132</v>
      </c>
      <c r="M944" s="24">
        <f t="shared" si="46"/>
        <v>142.56</v>
      </c>
    </row>
    <row r="945" spans="1:13">
      <c r="A945">
        <v>943</v>
      </c>
      <c r="B945" s="89" t="s">
        <v>1009</v>
      </c>
      <c r="C945" s="78" t="s">
        <v>995</v>
      </c>
      <c r="D945" s="75"/>
      <c r="E945" s="79" t="s">
        <v>547</v>
      </c>
      <c r="F945" s="76"/>
      <c r="G945" s="4" t="s">
        <v>29</v>
      </c>
      <c r="H945" s="76">
        <v>25</v>
      </c>
      <c r="I945" s="76">
        <v>4</v>
      </c>
      <c r="J945" s="76">
        <v>7</v>
      </c>
      <c r="K945" s="76">
        <v>22</v>
      </c>
      <c r="L945" s="76">
        <f t="shared" si="48"/>
        <v>154</v>
      </c>
      <c r="M945" s="24">
        <f t="shared" si="46"/>
        <v>15.4</v>
      </c>
    </row>
    <row r="946" spans="1:13">
      <c r="A946">
        <v>944</v>
      </c>
      <c r="B946" s="89" t="s">
        <v>1009</v>
      </c>
      <c r="C946" s="78" t="s">
        <v>996</v>
      </c>
      <c r="D946" s="75"/>
      <c r="E946" s="79" t="s">
        <v>477</v>
      </c>
      <c r="F946" s="76"/>
      <c r="G946" s="27" t="s">
        <v>30</v>
      </c>
      <c r="H946" s="76">
        <v>200</v>
      </c>
      <c r="I946" s="76">
        <v>4</v>
      </c>
      <c r="J946" s="76">
        <v>6</v>
      </c>
      <c r="K946" s="76">
        <v>22</v>
      </c>
      <c r="L946" s="76">
        <f t="shared" si="48"/>
        <v>132</v>
      </c>
      <c r="M946" s="24">
        <f t="shared" si="46"/>
        <v>105.6</v>
      </c>
    </row>
    <row r="947" spans="1:13">
      <c r="A947">
        <v>945</v>
      </c>
      <c r="B947" s="89" t="s">
        <v>1009</v>
      </c>
      <c r="C947" s="78" t="s">
        <v>997</v>
      </c>
      <c r="D947" s="75" t="s">
        <v>998</v>
      </c>
      <c r="E947" s="79" t="s">
        <v>894</v>
      </c>
      <c r="F947" s="76" t="s">
        <v>999</v>
      </c>
      <c r="G947" s="4" t="s">
        <v>29</v>
      </c>
      <c r="H947" s="76">
        <v>120</v>
      </c>
      <c r="I947" s="76">
        <v>1</v>
      </c>
      <c r="J947" s="76">
        <v>6</v>
      </c>
      <c r="K947" s="76">
        <v>22</v>
      </c>
      <c r="L947" s="76">
        <f t="shared" si="48"/>
        <v>132</v>
      </c>
      <c r="M947" s="24">
        <f t="shared" si="46"/>
        <v>15.84</v>
      </c>
    </row>
    <row r="948" spans="1:13">
      <c r="A948">
        <v>946</v>
      </c>
      <c r="B948" s="89" t="s">
        <v>1009</v>
      </c>
      <c r="C948" s="78" t="s">
        <v>997</v>
      </c>
      <c r="D948" s="75" t="s">
        <v>998</v>
      </c>
      <c r="E948" s="79" t="s">
        <v>550</v>
      </c>
      <c r="F948" s="76"/>
      <c r="G948" s="4" t="s">
        <v>29</v>
      </c>
      <c r="H948" s="76">
        <v>25</v>
      </c>
      <c r="I948" s="76">
        <v>1</v>
      </c>
      <c r="J948" s="76">
        <v>5</v>
      </c>
      <c r="K948" s="76">
        <v>22</v>
      </c>
      <c r="L948" s="76">
        <f t="shared" si="48"/>
        <v>110</v>
      </c>
      <c r="M948" s="24">
        <f t="shared" si="46"/>
        <v>2.75</v>
      </c>
    </row>
    <row r="949" spans="1:13">
      <c r="A949">
        <v>947</v>
      </c>
      <c r="B949" s="89" t="s">
        <v>1009</v>
      </c>
      <c r="C949" s="78" t="s">
        <v>997</v>
      </c>
      <c r="D949" s="75" t="s">
        <v>998</v>
      </c>
      <c r="E949" s="79" t="s">
        <v>612</v>
      </c>
      <c r="F949" s="76"/>
      <c r="G949" s="27" t="s">
        <v>30</v>
      </c>
      <c r="H949" s="76">
        <v>180</v>
      </c>
      <c r="I949" s="76">
        <v>1</v>
      </c>
      <c r="J949" s="76">
        <v>7</v>
      </c>
      <c r="K949" s="76">
        <v>22</v>
      </c>
      <c r="L949" s="76">
        <f t="shared" si="48"/>
        <v>154</v>
      </c>
      <c r="M949" s="24">
        <f t="shared" si="46"/>
        <v>27.72</v>
      </c>
    </row>
    <row r="950" spans="1:13">
      <c r="A950">
        <v>948</v>
      </c>
      <c r="B950" s="89" t="s">
        <v>1009</v>
      </c>
      <c r="C950" s="78" t="s">
        <v>997</v>
      </c>
      <c r="D950" s="75" t="s">
        <v>998</v>
      </c>
      <c r="E950" s="79" t="s">
        <v>477</v>
      </c>
      <c r="F950" s="76"/>
      <c r="G950" s="27" t="s">
        <v>30</v>
      </c>
      <c r="H950" s="76">
        <v>200</v>
      </c>
      <c r="I950" s="76">
        <v>4</v>
      </c>
      <c r="J950" s="76">
        <v>7</v>
      </c>
      <c r="K950" s="76">
        <v>22</v>
      </c>
      <c r="L950" s="76">
        <f t="shared" si="48"/>
        <v>154</v>
      </c>
      <c r="M950" s="24">
        <f t="shared" si="46"/>
        <v>123.2</v>
      </c>
    </row>
    <row r="951" spans="1:13">
      <c r="A951">
        <v>949</v>
      </c>
      <c r="B951" s="89" t="s">
        <v>1009</v>
      </c>
      <c r="C951" s="78" t="s">
        <v>997</v>
      </c>
      <c r="D951" s="75" t="s">
        <v>998</v>
      </c>
      <c r="E951" s="79" t="s">
        <v>1000</v>
      </c>
      <c r="F951" s="76" t="s">
        <v>896</v>
      </c>
      <c r="G951" s="4" t="s">
        <v>29</v>
      </c>
      <c r="H951" s="76">
        <v>250</v>
      </c>
      <c r="I951" s="76">
        <v>1</v>
      </c>
      <c r="J951" s="76">
        <v>6</v>
      </c>
      <c r="K951" s="76">
        <v>22</v>
      </c>
      <c r="L951" s="76">
        <f t="shared" si="48"/>
        <v>132</v>
      </c>
      <c r="M951" s="24">
        <f t="shared" si="46"/>
        <v>33</v>
      </c>
    </row>
    <row r="952" spans="1:13">
      <c r="A952">
        <v>950</v>
      </c>
      <c r="B952" s="89" t="s">
        <v>1009</v>
      </c>
      <c r="C952" s="78" t="s">
        <v>997</v>
      </c>
      <c r="D952" s="75" t="s">
        <v>998</v>
      </c>
      <c r="E952" s="79" t="s">
        <v>1001</v>
      </c>
      <c r="F952" s="76" t="s">
        <v>889</v>
      </c>
      <c r="G952" s="27" t="s">
        <v>30</v>
      </c>
      <c r="H952" s="76">
        <v>70</v>
      </c>
      <c r="I952" s="76">
        <v>1</v>
      </c>
      <c r="J952" s="76">
        <v>6</v>
      </c>
      <c r="K952" s="76">
        <v>22</v>
      </c>
      <c r="L952" s="76">
        <f t="shared" si="48"/>
        <v>132</v>
      </c>
      <c r="M952" s="24">
        <f t="shared" si="46"/>
        <v>9.24</v>
      </c>
    </row>
    <row r="953" spans="1:13">
      <c r="A953">
        <v>951</v>
      </c>
      <c r="B953" s="89" t="s">
        <v>1009</v>
      </c>
      <c r="C953" s="78" t="s">
        <v>997</v>
      </c>
      <c r="D953" s="75" t="s">
        <v>998</v>
      </c>
      <c r="E953" s="79" t="s">
        <v>1002</v>
      </c>
      <c r="F953" s="76"/>
      <c r="G953" s="4" t="s">
        <v>29</v>
      </c>
      <c r="H953" s="76">
        <v>70</v>
      </c>
      <c r="I953" s="76">
        <v>1</v>
      </c>
      <c r="J953" s="76">
        <v>4</v>
      </c>
      <c r="K953" s="76">
        <v>22</v>
      </c>
      <c r="L953" s="76">
        <f t="shared" si="48"/>
        <v>88</v>
      </c>
      <c r="M953" s="24">
        <f t="shared" si="46"/>
        <v>6.16</v>
      </c>
    </row>
    <row r="954" spans="1:13">
      <c r="A954">
        <v>952</v>
      </c>
      <c r="B954" s="89" t="s">
        <v>1009</v>
      </c>
      <c r="C954" s="78" t="s">
        <v>1003</v>
      </c>
      <c r="D954" s="75"/>
      <c r="E954" s="79" t="s">
        <v>477</v>
      </c>
      <c r="F954" s="76"/>
      <c r="G954" s="27" t="s">
        <v>30</v>
      </c>
      <c r="H954" s="76">
        <v>200</v>
      </c>
      <c r="I954" s="76">
        <v>4</v>
      </c>
      <c r="J954" s="76">
        <v>7</v>
      </c>
      <c r="K954" s="76">
        <v>22</v>
      </c>
      <c r="L954" s="76">
        <f t="shared" si="48"/>
        <v>154</v>
      </c>
      <c r="M954" s="24">
        <f t="shared" si="46"/>
        <v>123.2</v>
      </c>
    </row>
    <row r="955" spans="1:13">
      <c r="A955">
        <v>953</v>
      </c>
      <c r="B955" s="89" t="s">
        <v>1009</v>
      </c>
      <c r="C955" s="78" t="s">
        <v>1004</v>
      </c>
      <c r="D955" s="75"/>
      <c r="E955" s="79" t="s">
        <v>1005</v>
      </c>
      <c r="F955" s="76" t="s">
        <v>1006</v>
      </c>
      <c r="G955" s="7" t="s">
        <v>12</v>
      </c>
      <c r="H955" s="76">
        <v>2000</v>
      </c>
      <c r="I955" s="76">
        <v>1</v>
      </c>
      <c r="J955" s="76">
        <v>15</v>
      </c>
      <c r="K955" s="76">
        <v>22</v>
      </c>
      <c r="L955" s="76">
        <f t="shared" si="48"/>
        <v>330</v>
      </c>
      <c r="M955" s="24">
        <f t="shared" si="46"/>
        <v>660</v>
      </c>
    </row>
    <row r="956" spans="1:13">
      <c r="A956">
        <v>954</v>
      </c>
      <c r="B956" s="90" t="s">
        <v>1010</v>
      </c>
      <c r="C956" s="78" t="s">
        <v>1011</v>
      </c>
      <c r="D956" s="75" t="s">
        <v>552</v>
      </c>
      <c r="E956" s="79" t="s">
        <v>1012</v>
      </c>
      <c r="F956" s="76"/>
      <c r="G956" s="4" t="s">
        <v>29</v>
      </c>
      <c r="H956" s="76">
        <v>11</v>
      </c>
      <c r="I956" s="76">
        <v>1</v>
      </c>
      <c r="J956" s="76">
        <v>4</v>
      </c>
      <c r="K956" s="76">
        <v>22</v>
      </c>
      <c r="L956" s="76">
        <f t="shared" ref="L956:L987" si="49">J956*K956</f>
        <v>88</v>
      </c>
      <c r="M956" s="24">
        <f t="shared" si="46"/>
        <v>0.96799999999999997</v>
      </c>
    </row>
    <row r="957" spans="1:13">
      <c r="A957">
        <v>955</v>
      </c>
      <c r="B957" s="90" t="s">
        <v>1010</v>
      </c>
      <c r="C957" s="78" t="s">
        <v>1011</v>
      </c>
      <c r="D957" s="75" t="s">
        <v>552</v>
      </c>
      <c r="E957" s="79" t="s">
        <v>1013</v>
      </c>
      <c r="F957" s="76"/>
      <c r="G957" s="4" t="s">
        <v>29</v>
      </c>
      <c r="H957" s="76">
        <v>250</v>
      </c>
      <c r="I957" s="76">
        <v>1</v>
      </c>
      <c r="J957" s="76">
        <v>6</v>
      </c>
      <c r="K957" s="76">
        <v>22</v>
      </c>
      <c r="L957" s="76">
        <f t="shared" si="49"/>
        <v>132</v>
      </c>
      <c r="M957" s="24">
        <f t="shared" si="46"/>
        <v>33</v>
      </c>
    </row>
    <row r="958" spans="1:13">
      <c r="A958">
        <v>956</v>
      </c>
      <c r="B958" s="90" t="s">
        <v>1010</v>
      </c>
      <c r="C958" s="78" t="s">
        <v>1011</v>
      </c>
      <c r="D958" s="75" t="s">
        <v>552</v>
      </c>
      <c r="E958" s="79" t="s">
        <v>1014</v>
      </c>
      <c r="F958" s="76"/>
      <c r="G958" s="7" t="s">
        <v>12</v>
      </c>
      <c r="H958" s="76">
        <v>2000</v>
      </c>
      <c r="I958" s="76">
        <v>1</v>
      </c>
      <c r="J958" s="76">
        <v>6</v>
      </c>
      <c r="K958" s="76">
        <v>22</v>
      </c>
      <c r="L958" s="76">
        <f t="shared" si="49"/>
        <v>132</v>
      </c>
      <c r="M958" s="24">
        <f t="shared" si="46"/>
        <v>264</v>
      </c>
    </row>
    <row r="959" spans="1:13">
      <c r="A959">
        <v>957</v>
      </c>
      <c r="B959" s="90" t="s">
        <v>1010</v>
      </c>
      <c r="C959" s="78" t="s">
        <v>1011</v>
      </c>
      <c r="D959" s="75" t="s">
        <v>552</v>
      </c>
      <c r="E959" s="79" t="s">
        <v>477</v>
      </c>
      <c r="F959" s="76"/>
      <c r="G959" s="27" t="s">
        <v>30</v>
      </c>
      <c r="H959" s="76">
        <v>200</v>
      </c>
      <c r="I959" s="76">
        <v>4</v>
      </c>
      <c r="J959" s="76">
        <v>7</v>
      </c>
      <c r="K959" s="76">
        <v>22</v>
      </c>
      <c r="L959" s="76">
        <f t="shared" si="49"/>
        <v>154</v>
      </c>
      <c r="M959" s="24">
        <f t="shared" ref="M959:M1015" si="50">(L959*H959*I959)/1000</f>
        <v>123.2</v>
      </c>
    </row>
    <row r="960" spans="1:13">
      <c r="A960">
        <v>958</v>
      </c>
      <c r="B960" s="90" t="s">
        <v>1010</v>
      </c>
      <c r="C960" s="78" t="s">
        <v>1011</v>
      </c>
      <c r="D960" s="75" t="s">
        <v>552</v>
      </c>
      <c r="E960" s="79" t="s">
        <v>466</v>
      </c>
      <c r="F960" s="76"/>
      <c r="G960" s="27" t="s">
        <v>30</v>
      </c>
      <c r="H960" s="76">
        <v>180</v>
      </c>
      <c r="I960" s="76">
        <v>4</v>
      </c>
      <c r="J960" s="76">
        <v>6</v>
      </c>
      <c r="K960" s="76">
        <v>22</v>
      </c>
      <c r="L960" s="76">
        <f t="shared" si="49"/>
        <v>132</v>
      </c>
      <c r="M960" s="24">
        <f t="shared" si="50"/>
        <v>95.04</v>
      </c>
    </row>
    <row r="961" spans="1:13">
      <c r="A961">
        <v>959</v>
      </c>
      <c r="B961" s="90" t="s">
        <v>1010</v>
      </c>
      <c r="C961" s="78" t="s">
        <v>1011</v>
      </c>
      <c r="D961" s="75" t="s">
        <v>552</v>
      </c>
      <c r="E961" s="79" t="s">
        <v>1015</v>
      </c>
      <c r="F961" s="76"/>
      <c r="G961" s="4" t="s">
        <v>29</v>
      </c>
      <c r="H961" s="76">
        <v>120</v>
      </c>
      <c r="I961" s="76">
        <v>1</v>
      </c>
      <c r="J961" s="76">
        <v>6</v>
      </c>
      <c r="K961" s="76">
        <v>22</v>
      </c>
      <c r="L961" s="76">
        <f t="shared" si="49"/>
        <v>132</v>
      </c>
      <c r="M961" s="24">
        <f t="shared" si="50"/>
        <v>15.84</v>
      </c>
    </row>
    <row r="962" spans="1:13">
      <c r="A962">
        <v>960</v>
      </c>
      <c r="B962" s="90" t="s">
        <v>1010</v>
      </c>
      <c r="C962" s="78" t="s">
        <v>1011</v>
      </c>
      <c r="D962" s="75" t="s">
        <v>552</v>
      </c>
      <c r="E962" s="79" t="s">
        <v>1016</v>
      </c>
      <c r="F962" s="76"/>
      <c r="G962" s="4" t="s">
        <v>29</v>
      </c>
      <c r="H962" s="76">
        <v>5</v>
      </c>
      <c r="I962" s="76">
        <v>2</v>
      </c>
      <c r="J962" s="76">
        <v>4</v>
      </c>
      <c r="K962" s="76">
        <v>22</v>
      </c>
      <c r="L962" s="76">
        <f t="shared" si="49"/>
        <v>88</v>
      </c>
      <c r="M962" s="24">
        <f t="shared" si="50"/>
        <v>0.88</v>
      </c>
    </row>
    <row r="963" spans="1:13">
      <c r="A963">
        <v>961</v>
      </c>
      <c r="B963" s="90" t="s">
        <v>1010</v>
      </c>
      <c r="C963" s="78" t="s">
        <v>1017</v>
      </c>
      <c r="D963" s="75" t="s">
        <v>1018</v>
      </c>
      <c r="E963" s="79" t="s">
        <v>497</v>
      </c>
      <c r="F963" s="76"/>
      <c r="G963" s="66" t="s">
        <v>354</v>
      </c>
      <c r="H963" s="76">
        <v>100</v>
      </c>
      <c r="I963" s="76">
        <v>1</v>
      </c>
      <c r="J963" s="76">
        <v>2</v>
      </c>
      <c r="K963" s="76">
        <v>22</v>
      </c>
      <c r="L963" s="76">
        <f t="shared" si="49"/>
        <v>44</v>
      </c>
      <c r="M963" s="24">
        <f t="shared" si="50"/>
        <v>4.4000000000000004</v>
      </c>
    </row>
    <row r="964" spans="1:13">
      <c r="A964">
        <v>962</v>
      </c>
      <c r="B964" s="90" t="s">
        <v>1010</v>
      </c>
      <c r="C964" s="78" t="s">
        <v>1017</v>
      </c>
      <c r="D964" s="75" t="s">
        <v>1018</v>
      </c>
      <c r="E964" s="79" t="s">
        <v>477</v>
      </c>
      <c r="F964" s="76"/>
      <c r="G964" s="27" t="s">
        <v>30</v>
      </c>
      <c r="H964" s="76">
        <v>200</v>
      </c>
      <c r="I964" s="76">
        <v>4</v>
      </c>
      <c r="J964" s="76">
        <v>7</v>
      </c>
      <c r="K964" s="76">
        <v>22</v>
      </c>
      <c r="L964" s="76">
        <f t="shared" si="49"/>
        <v>154</v>
      </c>
      <c r="M964" s="24">
        <f t="shared" si="50"/>
        <v>123.2</v>
      </c>
    </row>
    <row r="965" spans="1:13">
      <c r="A965">
        <v>963</v>
      </c>
      <c r="B965" s="90" t="s">
        <v>1010</v>
      </c>
      <c r="C965" s="78" t="s">
        <v>1017</v>
      </c>
      <c r="D965" s="75" t="s">
        <v>1018</v>
      </c>
      <c r="E965" s="79" t="s">
        <v>611</v>
      </c>
      <c r="F965" s="76"/>
      <c r="G965" s="27" t="s">
        <v>30</v>
      </c>
      <c r="H965" s="76">
        <v>750</v>
      </c>
      <c r="I965" s="76">
        <v>1</v>
      </c>
      <c r="J965" s="76">
        <v>7</v>
      </c>
      <c r="K965" s="76">
        <v>22</v>
      </c>
      <c r="L965" s="76">
        <f t="shared" si="49"/>
        <v>154</v>
      </c>
      <c r="M965" s="24">
        <f t="shared" si="50"/>
        <v>115.5</v>
      </c>
    </row>
    <row r="966" spans="1:13">
      <c r="A966">
        <v>964</v>
      </c>
      <c r="B966" s="90" t="s">
        <v>1010</v>
      </c>
      <c r="C966" s="78" t="s">
        <v>1017</v>
      </c>
      <c r="D966" s="75" t="s">
        <v>1018</v>
      </c>
      <c r="E966" s="79" t="s">
        <v>629</v>
      </c>
      <c r="F966" s="76"/>
      <c r="G966" s="27" t="s">
        <v>30</v>
      </c>
      <c r="H966" s="76">
        <v>180</v>
      </c>
      <c r="I966" s="76">
        <v>3</v>
      </c>
      <c r="J966" s="76">
        <v>7</v>
      </c>
      <c r="K966" s="76">
        <v>22</v>
      </c>
      <c r="L966" s="76">
        <f t="shared" si="49"/>
        <v>154</v>
      </c>
      <c r="M966" s="24">
        <f t="shared" si="50"/>
        <v>83.16</v>
      </c>
    </row>
    <row r="967" spans="1:13">
      <c r="A967">
        <v>965</v>
      </c>
      <c r="B967" s="90" t="s">
        <v>1010</v>
      </c>
      <c r="C967" s="78" t="s">
        <v>1017</v>
      </c>
      <c r="D967" s="75" t="s">
        <v>1018</v>
      </c>
      <c r="E967" s="79" t="s">
        <v>1019</v>
      </c>
      <c r="F967" s="76"/>
      <c r="G967" s="7" t="s">
        <v>12</v>
      </c>
      <c r="H967" s="76">
        <v>2000</v>
      </c>
      <c r="I967" s="76">
        <v>1</v>
      </c>
      <c r="J967" s="76">
        <v>6</v>
      </c>
      <c r="K967" s="76">
        <v>22</v>
      </c>
      <c r="L967" s="76">
        <f t="shared" si="49"/>
        <v>132</v>
      </c>
      <c r="M967" s="24">
        <f t="shared" si="50"/>
        <v>264</v>
      </c>
    </row>
    <row r="968" spans="1:13">
      <c r="A968">
        <v>966</v>
      </c>
      <c r="B968" s="90" t="s">
        <v>1010</v>
      </c>
      <c r="C968" s="78" t="s">
        <v>1020</v>
      </c>
      <c r="D968" s="75" t="s">
        <v>1021</v>
      </c>
      <c r="E968" s="79" t="s">
        <v>1012</v>
      </c>
      <c r="F968" s="76"/>
      <c r="G968" s="4" t="s">
        <v>29</v>
      </c>
      <c r="H968" s="76">
        <v>11</v>
      </c>
      <c r="I968" s="76">
        <v>1</v>
      </c>
      <c r="J968" s="76">
        <v>4</v>
      </c>
      <c r="K968" s="76">
        <v>22</v>
      </c>
      <c r="L968" s="76">
        <f t="shared" si="49"/>
        <v>88</v>
      </c>
      <c r="M968" s="24">
        <f t="shared" si="50"/>
        <v>0.96799999999999997</v>
      </c>
    </row>
    <row r="969" spans="1:13">
      <c r="A969">
        <v>967</v>
      </c>
      <c r="B969" s="90" t="s">
        <v>1010</v>
      </c>
      <c r="C969" s="78" t="s">
        <v>1020</v>
      </c>
      <c r="D969" s="75" t="s">
        <v>1021</v>
      </c>
      <c r="E969" s="79" t="s">
        <v>595</v>
      </c>
      <c r="F969" s="76"/>
      <c r="G969" s="27" t="s">
        <v>30</v>
      </c>
      <c r="H969" s="76">
        <v>750</v>
      </c>
      <c r="I969" s="76">
        <v>2</v>
      </c>
      <c r="J969" s="76">
        <v>7</v>
      </c>
      <c r="K969" s="76">
        <v>22</v>
      </c>
      <c r="L969" s="76">
        <f t="shared" si="49"/>
        <v>154</v>
      </c>
      <c r="M969" s="24">
        <f t="shared" si="50"/>
        <v>231</v>
      </c>
    </row>
    <row r="970" spans="1:13">
      <c r="A970">
        <v>968</v>
      </c>
      <c r="B970" s="90" t="s">
        <v>1010</v>
      </c>
      <c r="C970" s="78" t="s">
        <v>1020</v>
      </c>
      <c r="D970" s="75" t="s">
        <v>1021</v>
      </c>
      <c r="E970" s="79" t="s">
        <v>1019</v>
      </c>
      <c r="F970" s="76"/>
      <c r="G970" s="7" t="s">
        <v>12</v>
      </c>
      <c r="H970" s="76">
        <v>2000</v>
      </c>
      <c r="I970" s="76">
        <v>1</v>
      </c>
      <c r="J970" s="76">
        <v>6</v>
      </c>
      <c r="K970" s="76">
        <v>22</v>
      </c>
      <c r="L970" s="76">
        <f t="shared" si="49"/>
        <v>132</v>
      </c>
      <c r="M970" s="24">
        <f t="shared" si="50"/>
        <v>264</v>
      </c>
    </row>
    <row r="971" spans="1:13">
      <c r="A971">
        <v>969</v>
      </c>
      <c r="B971" s="90" t="s">
        <v>1010</v>
      </c>
      <c r="C971" s="78" t="s">
        <v>1020</v>
      </c>
      <c r="D971" s="75" t="s">
        <v>1021</v>
      </c>
      <c r="E971" s="79" t="s">
        <v>629</v>
      </c>
      <c r="F971" s="76"/>
      <c r="G971" s="27" t="s">
        <v>30</v>
      </c>
      <c r="H971" s="76">
        <v>180</v>
      </c>
      <c r="I971" s="76">
        <v>3</v>
      </c>
      <c r="J971" s="76">
        <v>7</v>
      </c>
      <c r="K971" s="76">
        <v>22</v>
      </c>
      <c r="L971" s="76">
        <f t="shared" si="49"/>
        <v>154</v>
      </c>
      <c r="M971" s="24">
        <f t="shared" si="50"/>
        <v>83.16</v>
      </c>
    </row>
    <row r="972" spans="1:13">
      <c r="A972">
        <v>970</v>
      </c>
      <c r="B972" s="90" t="s">
        <v>1010</v>
      </c>
      <c r="C972" s="78" t="s">
        <v>1020</v>
      </c>
      <c r="D972" s="75" t="s">
        <v>1021</v>
      </c>
      <c r="E972" s="79" t="s">
        <v>477</v>
      </c>
      <c r="F972" s="76"/>
      <c r="G972" s="27" t="s">
        <v>30</v>
      </c>
      <c r="H972" s="76">
        <v>200</v>
      </c>
      <c r="I972" s="76">
        <v>4</v>
      </c>
      <c r="J972" s="76">
        <v>7</v>
      </c>
      <c r="K972" s="76">
        <v>22</v>
      </c>
      <c r="L972" s="76">
        <f t="shared" si="49"/>
        <v>154</v>
      </c>
      <c r="M972" s="24">
        <f t="shared" si="50"/>
        <v>123.2</v>
      </c>
    </row>
    <row r="973" spans="1:13">
      <c r="A973">
        <v>971</v>
      </c>
      <c r="B973" s="90" t="s">
        <v>1010</v>
      </c>
      <c r="C973" s="78" t="s">
        <v>1020</v>
      </c>
      <c r="D973" s="75" t="s">
        <v>1021</v>
      </c>
      <c r="E973" s="79" t="s">
        <v>294</v>
      </c>
      <c r="F973" s="76"/>
      <c r="G973" s="66" t="s">
        <v>354</v>
      </c>
      <c r="H973" s="76">
        <v>900</v>
      </c>
      <c r="I973" s="76">
        <v>1</v>
      </c>
      <c r="J973" s="76">
        <v>1</v>
      </c>
      <c r="K973" s="76">
        <v>22</v>
      </c>
      <c r="L973" s="76">
        <f t="shared" si="49"/>
        <v>22</v>
      </c>
      <c r="M973" s="24">
        <f t="shared" si="50"/>
        <v>19.8</v>
      </c>
    </row>
    <row r="974" spans="1:13">
      <c r="A974">
        <v>972</v>
      </c>
      <c r="B974" s="90" t="s">
        <v>1010</v>
      </c>
      <c r="C974" s="78" t="s">
        <v>1020</v>
      </c>
      <c r="D974" s="75" t="s">
        <v>1021</v>
      </c>
      <c r="E974" s="79" t="s">
        <v>1022</v>
      </c>
      <c r="F974" s="76"/>
      <c r="G974" s="7" t="s">
        <v>12</v>
      </c>
      <c r="H974" s="76">
        <v>65</v>
      </c>
      <c r="I974" s="76">
        <v>2</v>
      </c>
      <c r="J974" s="76">
        <v>7</v>
      </c>
      <c r="K974" s="76">
        <v>22</v>
      </c>
      <c r="L974" s="76">
        <f t="shared" si="49"/>
        <v>154</v>
      </c>
      <c r="M974" s="24">
        <f t="shared" si="50"/>
        <v>20.02</v>
      </c>
    </row>
    <row r="975" spans="1:13">
      <c r="A975">
        <v>973</v>
      </c>
      <c r="B975" s="90" t="s">
        <v>1010</v>
      </c>
      <c r="C975" s="78" t="s">
        <v>1023</v>
      </c>
      <c r="D975" s="75"/>
      <c r="E975" s="79" t="s">
        <v>497</v>
      </c>
      <c r="F975" s="76"/>
      <c r="G975" s="66" t="s">
        <v>354</v>
      </c>
      <c r="H975" s="76">
        <v>100</v>
      </c>
      <c r="I975" s="76">
        <v>1</v>
      </c>
      <c r="J975" s="76">
        <v>2</v>
      </c>
      <c r="K975" s="76">
        <v>22</v>
      </c>
      <c r="L975" s="76">
        <f t="shared" si="49"/>
        <v>44</v>
      </c>
      <c r="M975" s="24">
        <f t="shared" si="50"/>
        <v>4.4000000000000004</v>
      </c>
    </row>
    <row r="976" spans="1:13">
      <c r="A976">
        <v>974</v>
      </c>
      <c r="B976" s="90" t="s">
        <v>1010</v>
      </c>
      <c r="C976" s="78" t="s">
        <v>1023</v>
      </c>
      <c r="D976" s="75"/>
      <c r="E976" s="79" t="s">
        <v>294</v>
      </c>
      <c r="F976" s="76"/>
      <c r="G976" s="66" t="s">
        <v>354</v>
      </c>
      <c r="H976" s="76">
        <v>900</v>
      </c>
      <c r="I976" s="76">
        <v>1</v>
      </c>
      <c r="J976" s="76">
        <v>1</v>
      </c>
      <c r="K976" s="76">
        <v>22</v>
      </c>
      <c r="L976" s="76">
        <f t="shared" si="49"/>
        <v>22</v>
      </c>
      <c r="M976" s="24">
        <f t="shared" si="50"/>
        <v>19.8</v>
      </c>
    </row>
    <row r="977" spans="1:13">
      <c r="A977">
        <v>975</v>
      </c>
      <c r="B977" s="90" t="s">
        <v>1010</v>
      </c>
      <c r="C977" s="78" t="s">
        <v>1023</v>
      </c>
      <c r="D977" s="75"/>
      <c r="E977" s="79" t="s">
        <v>597</v>
      </c>
      <c r="F977" s="76"/>
      <c r="G977" s="4" t="s">
        <v>29</v>
      </c>
      <c r="H977" s="76">
        <v>11</v>
      </c>
      <c r="I977" s="76">
        <v>1</v>
      </c>
      <c r="J977" s="76">
        <v>4</v>
      </c>
      <c r="K977" s="76">
        <v>22</v>
      </c>
      <c r="L977" s="76">
        <f t="shared" si="49"/>
        <v>88</v>
      </c>
      <c r="M977" s="24">
        <f t="shared" si="50"/>
        <v>0.96799999999999997</v>
      </c>
    </row>
    <row r="978" spans="1:13">
      <c r="A978">
        <v>976</v>
      </c>
      <c r="B978" s="90" t="s">
        <v>1010</v>
      </c>
      <c r="C978" s="78" t="s">
        <v>1023</v>
      </c>
      <c r="D978" s="75"/>
      <c r="E978" s="79" t="s">
        <v>496</v>
      </c>
      <c r="F978" s="76"/>
      <c r="G978" s="27" t="s">
        <v>30</v>
      </c>
      <c r="H978" s="76">
        <v>750</v>
      </c>
      <c r="I978" s="76">
        <v>1</v>
      </c>
      <c r="J978" s="76">
        <v>7</v>
      </c>
      <c r="K978" s="76">
        <v>22</v>
      </c>
      <c r="L978" s="76">
        <f t="shared" si="49"/>
        <v>154</v>
      </c>
      <c r="M978" s="24">
        <f t="shared" si="50"/>
        <v>115.5</v>
      </c>
    </row>
    <row r="979" spans="1:13">
      <c r="A979">
        <v>977</v>
      </c>
      <c r="B979" s="90" t="s">
        <v>1010</v>
      </c>
      <c r="C979" s="78" t="s">
        <v>1023</v>
      </c>
      <c r="D979" s="75"/>
      <c r="E979" s="79" t="s">
        <v>583</v>
      </c>
      <c r="F979" s="76"/>
      <c r="G979" s="4" t="s">
        <v>29</v>
      </c>
      <c r="H979" s="76">
        <v>120</v>
      </c>
      <c r="I979" s="76">
        <v>1</v>
      </c>
      <c r="J979" s="76">
        <v>7</v>
      </c>
      <c r="K979" s="76">
        <v>22</v>
      </c>
      <c r="L979" s="76">
        <f t="shared" si="49"/>
        <v>154</v>
      </c>
      <c r="M979" s="24">
        <f t="shared" si="50"/>
        <v>18.48</v>
      </c>
    </row>
    <row r="980" spans="1:13">
      <c r="A980">
        <v>978</v>
      </c>
      <c r="B980" s="90" t="s">
        <v>1010</v>
      </c>
      <c r="C980" s="78" t="s">
        <v>1023</v>
      </c>
      <c r="D980" s="75"/>
      <c r="E980" s="79" t="s">
        <v>268</v>
      </c>
      <c r="F980" s="76"/>
      <c r="G980" s="4" t="s">
        <v>29</v>
      </c>
      <c r="H980" s="76">
        <v>250</v>
      </c>
      <c r="I980" s="76">
        <v>1</v>
      </c>
      <c r="J980" s="76">
        <v>7</v>
      </c>
      <c r="K980" s="76">
        <v>22</v>
      </c>
      <c r="L980" s="76">
        <f t="shared" si="49"/>
        <v>154</v>
      </c>
      <c r="M980" s="24">
        <f t="shared" si="50"/>
        <v>38.5</v>
      </c>
    </row>
    <row r="981" spans="1:13">
      <c r="A981">
        <v>979</v>
      </c>
      <c r="B981" s="90" t="s">
        <v>1010</v>
      </c>
      <c r="C981" s="78" t="s">
        <v>1023</v>
      </c>
      <c r="D981" s="75"/>
      <c r="E981" s="79" t="s">
        <v>477</v>
      </c>
      <c r="F981" s="76"/>
      <c r="G981" s="27" t="s">
        <v>30</v>
      </c>
      <c r="H981" s="76">
        <v>200</v>
      </c>
      <c r="I981" s="76">
        <v>4</v>
      </c>
      <c r="J981" s="76">
        <v>7</v>
      </c>
      <c r="K981" s="76">
        <v>22</v>
      </c>
      <c r="L981" s="76">
        <f t="shared" si="49"/>
        <v>154</v>
      </c>
      <c r="M981" s="24">
        <f t="shared" si="50"/>
        <v>123.2</v>
      </c>
    </row>
    <row r="982" spans="1:13">
      <c r="A982">
        <v>980</v>
      </c>
      <c r="B982" s="90" t="s">
        <v>1010</v>
      </c>
      <c r="C982" s="78" t="s">
        <v>1023</v>
      </c>
      <c r="D982" s="75"/>
      <c r="E982" s="79" t="s">
        <v>1024</v>
      </c>
      <c r="F982" s="76"/>
      <c r="G982" s="7" t="s">
        <v>12</v>
      </c>
      <c r="H982" s="76">
        <v>200</v>
      </c>
      <c r="I982" s="76">
        <v>1</v>
      </c>
      <c r="J982" s="76">
        <v>6</v>
      </c>
      <c r="K982" s="76">
        <v>22</v>
      </c>
      <c r="L982" s="76">
        <f t="shared" si="49"/>
        <v>132</v>
      </c>
      <c r="M982" s="24">
        <f t="shared" si="50"/>
        <v>26.4</v>
      </c>
    </row>
    <row r="983" spans="1:13">
      <c r="A983">
        <v>981</v>
      </c>
      <c r="B983" s="90" t="s">
        <v>1010</v>
      </c>
      <c r="C983" s="78" t="s">
        <v>1023</v>
      </c>
      <c r="D983" s="75"/>
      <c r="E983" s="79" t="s">
        <v>629</v>
      </c>
      <c r="F983" s="76"/>
      <c r="G983" s="27" t="s">
        <v>30</v>
      </c>
      <c r="H983" s="76">
        <v>180</v>
      </c>
      <c r="I983" s="76">
        <v>3</v>
      </c>
      <c r="J983" s="76">
        <v>7</v>
      </c>
      <c r="K983" s="76">
        <v>22</v>
      </c>
      <c r="L983" s="76">
        <f t="shared" si="49"/>
        <v>154</v>
      </c>
      <c r="M983" s="24">
        <f t="shared" si="50"/>
        <v>83.16</v>
      </c>
    </row>
    <row r="984" spans="1:13">
      <c r="A984">
        <v>982</v>
      </c>
      <c r="B984" s="90" t="s">
        <v>1010</v>
      </c>
      <c r="C984" s="78" t="s">
        <v>587</v>
      </c>
      <c r="D984" s="75"/>
      <c r="E984" s="79" t="s">
        <v>1025</v>
      </c>
      <c r="F984" s="76"/>
      <c r="G984" s="4" t="s">
        <v>29</v>
      </c>
      <c r="H984" s="76">
        <v>120</v>
      </c>
      <c r="I984" s="76">
        <v>1</v>
      </c>
      <c r="J984" s="76">
        <v>7</v>
      </c>
      <c r="K984" s="76">
        <v>22</v>
      </c>
      <c r="L984" s="76">
        <f t="shared" si="49"/>
        <v>154</v>
      </c>
      <c r="M984" s="24">
        <f t="shared" si="50"/>
        <v>18.48</v>
      </c>
    </row>
    <row r="985" spans="1:13">
      <c r="A985">
        <v>983</v>
      </c>
      <c r="B985" s="90" t="s">
        <v>1010</v>
      </c>
      <c r="C985" s="78" t="s">
        <v>587</v>
      </c>
      <c r="D985" s="75"/>
      <c r="E985" s="79" t="s">
        <v>268</v>
      </c>
      <c r="F985" s="76"/>
      <c r="G985" s="4" t="s">
        <v>29</v>
      </c>
      <c r="H985" s="76">
        <v>250</v>
      </c>
      <c r="I985" s="76">
        <v>1</v>
      </c>
      <c r="J985" s="76">
        <v>7</v>
      </c>
      <c r="K985" s="76">
        <v>22</v>
      </c>
      <c r="L985" s="76">
        <f t="shared" si="49"/>
        <v>154</v>
      </c>
      <c r="M985" s="24">
        <f t="shared" si="50"/>
        <v>38.5</v>
      </c>
    </row>
    <row r="986" spans="1:13">
      <c r="A986">
        <v>984</v>
      </c>
      <c r="B986" s="90" t="s">
        <v>1010</v>
      </c>
      <c r="C986" s="78" t="s">
        <v>587</v>
      </c>
      <c r="D986" s="75"/>
      <c r="E986" s="79" t="s">
        <v>629</v>
      </c>
      <c r="F986" s="76"/>
      <c r="G986" s="27" t="s">
        <v>30</v>
      </c>
      <c r="H986" s="76">
        <v>180</v>
      </c>
      <c r="I986" s="76">
        <v>3</v>
      </c>
      <c r="J986" s="76">
        <v>7</v>
      </c>
      <c r="K986" s="76">
        <v>22</v>
      </c>
      <c r="L986" s="76">
        <f t="shared" si="49"/>
        <v>154</v>
      </c>
      <c r="M986" s="24">
        <f t="shared" si="50"/>
        <v>83.16</v>
      </c>
    </row>
    <row r="987" spans="1:13">
      <c r="A987">
        <v>985</v>
      </c>
      <c r="B987" s="90" t="s">
        <v>1010</v>
      </c>
      <c r="C987" s="78" t="s">
        <v>587</v>
      </c>
      <c r="D987" s="75"/>
      <c r="E987" s="79" t="s">
        <v>477</v>
      </c>
      <c r="F987" s="76"/>
      <c r="G987" s="27" t="s">
        <v>30</v>
      </c>
      <c r="H987" s="76">
        <v>200</v>
      </c>
      <c r="I987" s="76">
        <v>4</v>
      </c>
      <c r="J987" s="76">
        <v>5</v>
      </c>
      <c r="K987" s="76">
        <v>22</v>
      </c>
      <c r="L987" s="76">
        <f t="shared" si="49"/>
        <v>110</v>
      </c>
      <c r="M987" s="24">
        <f t="shared" si="50"/>
        <v>88</v>
      </c>
    </row>
    <row r="988" spans="1:13">
      <c r="A988">
        <v>986</v>
      </c>
      <c r="B988" s="90" t="s">
        <v>1010</v>
      </c>
      <c r="C988" s="78" t="s">
        <v>587</v>
      </c>
      <c r="D988" s="75"/>
      <c r="E988" s="79" t="s">
        <v>1026</v>
      </c>
      <c r="F988" s="76"/>
      <c r="G988" s="4" t="s">
        <v>29</v>
      </c>
      <c r="H988" s="76">
        <v>120</v>
      </c>
      <c r="I988" s="76">
        <v>1</v>
      </c>
      <c r="J988" s="76">
        <v>7</v>
      </c>
      <c r="K988" s="76">
        <v>22</v>
      </c>
      <c r="L988" s="76">
        <f t="shared" ref="L988:L1015" si="51">J988*K988</f>
        <v>154</v>
      </c>
      <c r="M988" s="24">
        <f t="shared" si="50"/>
        <v>18.48</v>
      </c>
    </row>
    <row r="989" spans="1:13">
      <c r="A989">
        <v>987</v>
      </c>
      <c r="B989" s="90" t="s">
        <v>1010</v>
      </c>
      <c r="C989" s="78" t="s">
        <v>587</v>
      </c>
      <c r="D989" s="75"/>
      <c r="E989" s="79" t="s">
        <v>1027</v>
      </c>
      <c r="F989" s="76"/>
      <c r="G989" s="4" t="s">
        <v>29</v>
      </c>
      <c r="H989" s="76">
        <v>250</v>
      </c>
      <c r="I989" s="76">
        <v>1</v>
      </c>
      <c r="J989" s="76">
        <v>7</v>
      </c>
      <c r="K989" s="76">
        <v>22</v>
      </c>
      <c r="L989" s="76">
        <f t="shared" si="51"/>
        <v>154</v>
      </c>
      <c r="M989" s="24">
        <f t="shared" si="50"/>
        <v>38.5</v>
      </c>
    </row>
    <row r="990" spans="1:13">
      <c r="A990">
        <v>988</v>
      </c>
      <c r="B990" s="90" t="s">
        <v>1010</v>
      </c>
      <c r="C990" s="78" t="s">
        <v>587</v>
      </c>
      <c r="D990" s="75"/>
      <c r="E990" s="79" t="s">
        <v>496</v>
      </c>
      <c r="F990" s="76"/>
      <c r="G990" s="27" t="s">
        <v>30</v>
      </c>
      <c r="H990" s="76">
        <v>750</v>
      </c>
      <c r="I990" s="76">
        <v>1</v>
      </c>
      <c r="J990" s="76">
        <v>7</v>
      </c>
      <c r="K990" s="76">
        <v>22</v>
      </c>
      <c r="L990" s="76">
        <f t="shared" si="51"/>
        <v>154</v>
      </c>
      <c r="M990" s="24">
        <f t="shared" si="50"/>
        <v>115.5</v>
      </c>
    </row>
    <row r="991" spans="1:13">
      <c r="A991">
        <v>989</v>
      </c>
      <c r="B991" s="90" t="s">
        <v>1010</v>
      </c>
      <c r="C991" s="78" t="s">
        <v>591</v>
      </c>
      <c r="D991" s="75"/>
      <c r="E991" s="79" t="s">
        <v>268</v>
      </c>
      <c r="F991" s="76"/>
      <c r="G991" s="4" t="s">
        <v>29</v>
      </c>
      <c r="H991" s="76">
        <v>250</v>
      </c>
      <c r="I991" s="76">
        <v>1</v>
      </c>
      <c r="J991" s="76">
        <v>7</v>
      </c>
      <c r="K991" s="76">
        <v>22</v>
      </c>
      <c r="L991" s="76">
        <f t="shared" si="51"/>
        <v>154</v>
      </c>
      <c r="M991" s="24">
        <f t="shared" si="50"/>
        <v>38.5</v>
      </c>
    </row>
    <row r="992" spans="1:13">
      <c r="A992">
        <v>990</v>
      </c>
      <c r="B992" s="90" t="s">
        <v>1010</v>
      </c>
      <c r="C992" s="78" t="s">
        <v>591</v>
      </c>
      <c r="D992" s="75"/>
      <c r="E992" s="79" t="s">
        <v>583</v>
      </c>
      <c r="F992" s="76"/>
      <c r="G992" s="4" t="s">
        <v>29</v>
      </c>
      <c r="H992" s="76">
        <v>120</v>
      </c>
      <c r="I992" s="76">
        <v>1</v>
      </c>
      <c r="J992" s="76">
        <v>7</v>
      </c>
      <c r="K992" s="76">
        <v>22</v>
      </c>
      <c r="L992" s="76">
        <f t="shared" si="51"/>
        <v>154</v>
      </c>
      <c r="M992" s="24">
        <f t="shared" si="50"/>
        <v>18.48</v>
      </c>
    </row>
    <row r="993" spans="1:13">
      <c r="A993">
        <v>991</v>
      </c>
      <c r="B993" s="90" t="s">
        <v>1010</v>
      </c>
      <c r="C993" s="78" t="s">
        <v>591</v>
      </c>
      <c r="D993" s="75"/>
      <c r="E993" s="79" t="s">
        <v>477</v>
      </c>
      <c r="F993" s="76"/>
      <c r="G993" s="27" t="s">
        <v>30</v>
      </c>
      <c r="H993" s="76">
        <v>0.2</v>
      </c>
      <c r="I993" s="76">
        <v>1</v>
      </c>
      <c r="J993" s="76">
        <v>7</v>
      </c>
      <c r="K993" s="76">
        <v>22</v>
      </c>
      <c r="L993" s="76">
        <f t="shared" si="51"/>
        <v>154</v>
      </c>
      <c r="M993" s="24">
        <f t="shared" si="50"/>
        <v>3.0800000000000001E-2</v>
      </c>
    </row>
    <row r="994" spans="1:13">
      <c r="A994">
        <v>992</v>
      </c>
      <c r="B994" s="90" t="s">
        <v>1010</v>
      </c>
      <c r="C994" s="78" t="s">
        <v>591</v>
      </c>
      <c r="D994" s="75"/>
      <c r="E994" s="79" t="s">
        <v>1019</v>
      </c>
      <c r="F994" s="76"/>
      <c r="G994" s="7" t="s">
        <v>12</v>
      </c>
      <c r="H994" s="76">
        <v>2000</v>
      </c>
      <c r="I994" s="76">
        <v>1</v>
      </c>
      <c r="J994" s="76">
        <v>8</v>
      </c>
      <c r="K994" s="76">
        <v>22</v>
      </c>
      <c r="L994" s="76">
        <f t="shared" si="51"/>
        <v>176</v>
      </c>
      <c r="M994" s="24">
        <f t="shared" si="50"/>
        <v>352</v>
      </c>
    </row>
    <row r="995" spans="1:13">
      <c r="A995">
        <v>993</v>
      </c>
      <c r="B995" s="90" t="s">
        <v>1010</v>
      </c>
      <c r="C995" s="78" t="s">
        <v>591</v>
      </c>
      <c r="D995" s="75"/>
      <c r="E995" s="79" t="s">
        <v>918</v>
      </c>
      <c r="F995" s="76"/>
      <c r="G995" s="27" t="s">
        <v>30</v>
      </c>
      <c r="H995" s="76">
        <v>180</v>
      </c>
      <c r="I995" s="76">
        <v>5</v>
      </c>
      <c r="J995" s="76">
        <v>5</v>
      </c>
      <c r="K995" s="76">
        <v>22</v>
      </c>
      <c r="L995" s="76">
        <f t="shared" si="51"/>
        <v>110</v>
      </c>
      <c r="M995" s="24">
        <f t="shared" si="50"/>
        <v>99</v>
      </c>
    </row>
    <row r="996" spans="1:13">
      <c r="A996">
        <v>994</v>
      </c>
      <c r="B996" s="90" t="s">
        <v>1010</v>
      </c>
      <c r="C996" s="78" t="s">
        <v>592</v>
      </c>
      <c r="D996" s="75"/>
      <c r="E996" s="79" t="s">
        <v>1028</v>
      </c>
      <c r="F996" s="76"/>
      <c r="G996" s="27" t="s">
        <v>30</v>
      </c>
      <c r="H996" s="76">
        <v>750</v>
      </c>
      <c r="I996" s="76">
        <v>1</v>
      </c>
      <c r="J996" s="76">
        <v>6</v>
      </c>
      <c r="K996" s="76">
        <v>22</v>
      </c>
      <c r="L996" s="76">
        <f t="shared" si="51"/>
        <v>132</v>
      </c>
      <c r="M996" s="24">
        <f t="shared" si="50"/>
        <v>99</v>
      </c>
    </row>
    <row r="997" spans="1:13">
      <c r="A997">
        <v>995</v>
      </c>
      <c r="B997" s="90" t="s">
        <v>1010</v>
      </c>
      <c r="C997" s="78" t="s">
        <v>592</v>
      </c>
      <c r="D997" s="75"/>
      <c r="E997" s="79" t="s">
        <v>294</v>
      </c>
      <c r="F997" s="76"/>
      <c r="G997" s="66" t="s">
        <v>354</v>
      </c>
      <c r="H997" s="76">
        <v>900</v>
      </c>
      <c r="I997" s="76">
        <v>1</v>
      </c>
      <c r="J997" s="76">
        <v>1</v>
      </c>
      <c r="K997" s="76">
        <v>22</v>
      </c>
      <c r="L997" s="76">
        <f t="shared" si="51"/>
        <v>22</v>
      </c>
      <c r="M997" s="24">
        <f t="shared" si="50"/>
        <v>19.8</v>
      </c>
    </row>
    <row r="998" spans="1:13">
      <c r="A998">
        <v>996</v>
      </c>
      <c r="B998" s="90" t="s">
        <v>1010</v>
      </c>
      <c r="C998" s="78" t="s">
        <v>592</v>
      </c>
      <c r="D998" s="75"/>
      <c r="E998" s="79" t="s">
        <v>751</v>
      </c>
      <c r="F998" s="76"/>
      <c r="G998" s="66" t="s">
        <v>354</v>
      </c>
      <c r="H998" s="76">
        <v>800</v>
      </c>
      <c r="I998" s="76">
        <v>1</v>
      </c>
      <c r="J998" s="76">
        <v>1</v>
      </c>
      <c r="K998" s="76">
        <v>22</v>
      </c>
      <c r="L998" s="76">
        <f t="shared" si="51"/>
        <v>22</v>
      </c>
      <c r="M998" s="24">
        <f t="shared" si="50"/>
        <v>17.600000000000001</v>
      </c>
    </row>
    <row r="999" spans="1:13">
      <c r="A999">
        <v>997</v>
      </c>
      <c r="B999" s="90" t="s">
        <v>1010</v>
      </c>
      <c r="C999" s="78" t="s">
        <v>592</v>
      </c>
      <c r="D999" s="75"/>
      <c r="E999" s="79" t="s">
        <v>1029</v>
      </c>
      <c r="F999" s="76"/>
      <c r="G999" s="66" t="s">
        <v>354</v>
      </c>
      <c r="H999" s="76">
        <v>500</v>
      </c>
      <c r="I999" s="76">
        <v>1</v>
      </c>
      <c r="J999" s="76">
        <v>2</v>
      </c>
      <c r="K999" s="76">
        <v>22</v>
      </c>
      <c r="L999" s="76">
        <f t="shared" si="51"/>
        <v>44</v>
      </c>
      <c r="M999" s="24">
        <f t="shared" si="50"/>
        <v>22</v>
      </c>
    </row>
    <row r="1000" spans="1:13">
      <c r="A1000">
        <v>998</v>
      </c>
      <c r="B1000" s="90" t="s">
        <v>1010</v>
      </c>
      <c r="C1000" s="78" t="s">
        <v>592</v>
      </c>
      <c r="D1000" s="75"/>
      <c r="E1000" s="79" t="s">
        <v>1030</v>
      </c>
      <c r="F1000" s="76"/>
      <c r="G1000" s="66" t="s">
        <v>354</v>
      </c>
      <c r="H1000" s="76">
        <v>2</v>
      </c>
      <c r="I1000" s="76">
        <v>1</v>
      </c>
      <c r="J1000" s="76">
        <v>1</v>
      </c>
      <c r="K1000" s="76">
        <v>22</v>
      </c>
      <c r="L1000" s="76">
        <f t="shared" si="51"/>
        <v>22</v>
      </c>
      <c r="M1000" s="24">
        <f t="shared" si="50"/>
        <v>4.3999999999999997E-2</v>
      </c>
    </row>
    <row r="1001" spans="1:13">
      <c r="A1001">
        <v>999</v>
      </c>
      <c r="B1001" s="90" t="s">
        <v>1010</v>
      </c>
      <c r="C1001" s="78" t="s">
        <v>592</v>
      </c>
      <c r="D1001" s="75"/>
      <c r="E1001" s="79" t="s">
        <v>116</v>
      </c>
      <c r="F1001" s="76"/>
      <c r="G1001" s="7" t="s">
        <v>12</v>
      </c>
      <c r="H1001" s="76">
        <v>65</v>
      </c>
      <c r="I1001" s="76">
        <v>1</v>
      </c>
      <c r="J1001" s="76">
        <v>4</v>
      </c>
      <c r="K1001" s="76">
        <v>22</v>
      </c>
      <c r="L1001" s="76">
        <f t="shared" si="51"/>
        <v>88</v>
      </c>
      <c r="M1001" s="24">
        <f t="shared" si="50"/>
        <v>5.72</v>
      </c>
    </row>
    <row r="1002" spans="1:13">
      <c r="A1002">
        <v>1000</v>
      </c>
      <c r="B1002" s="90" t="s">
        <v>1010</v>
      </c>
      <c r="C1002" s="78" t="s">
        <v>592</v>
      </c>
      <c r="D1002" s="75"/>
      <c r="E1002" s="79" t="s">
        <v>1031</v>
      </c>
      <c r="F1002" s="76"/>
      <c r="G1002" s="66" t="s">
        <v>354</v>
      </c>
      <c r="H1002" s="76">
        <v>1600</v>
      </c>
      <c r="I1002" s="76">
        <v>1</v>
      </c>
      <c r="J1002" s="76">
        <v>1</v>
      </c>
      <c r="K1002" s="76">
        <v>22</v>
      </c>
      <c r="L1002" s="76">
        <f t="shared" si="51"/>
        <v>22</v>
      </c>
      <c r="M1002" s="24">
        <f t="shared" si="50"/>
        <v>35.200000000000003</v>
      </c>
    </row>
    <row r="1003" spans="1:13">
      <c r="A1003">
        <v>1001</v>
      </c>
      <c r="B1003" s="90" t="s">
        <v>1010</v>
      </c>
      <c r="C1003" s="78" t="s">
        <v>592</v>
      </c>
      <c r="D1003" s="75"/>
      <c r="E1003" s="79" t="s">
        <v>1032</v>
      </c>
      <c r="F1003" s="76"/>
      <c r="G1003" s="66" t="s">
        <v>354</v>
      </c>
      <c r="H1003" s="76">
        <v>14</v>
      </c>
      <c r="I1003" s="76">
        <v>1</v>
      </c>
      <c r="J1003" s="76">
        <v>1</v>
      </c>
      <c r="K1003" s="76">
        <v>22</v>
      </c>
      <c r="L1003" s="76">
        <f t="shared" si="51"/>
        <v>22</v>
      </c>
      <c r="M1003" s="24">
        <f t="shared" si="50"/>
        <v>0.308</v>
      </c>
    </row>
    <row r="1004" spans="1:13">
      <c r="A1004">
        <v>1002</v>
      </c>
      <c r="B1004" s="90" t="s">
        <v>1010</v>
      </c>
      <c r="C1004" s="78" t="s">
        <v>592</v>
      </c>
      <c r="D1004" s="75"/>
      <c r="E1004" s="79" t="s">
        <v>1024</v>
      </c>
      <c r="F1004" s="76"/>
      <c r="G1004" s="7" t="s">
        <v>12</v>
      </c>
      <c r="H1004" s="76">
        <v>2000</v>
      </c>
      <c r="I1004" s="76">
        <v>1</v>
      </c>
      <c r="J1004" s="76">
        <v>8</v>
      </c>
      <c r="K1004" s="76">
        <v>22</v>
      </c>
      <c r="L1004" s="76">
        <f t="shared" si="51"/>
        <v>176</v>
      </c>
      <c r="M1004" s="24">
        <f t="shared" si="50"/>
        <v>352</v>
      </c>
    </row>
    <row r="1005" spans="1:13">
      <c r="A1005">
        <v>1003</v>
      </c>
      <c r="B1005" s="90" t="s">
        <v>1010</v>
      </c>
      <c r="C1005" s="78" t="s">
        <v>592</v>
      </c>
      <c r="D1005" s="75"/>
      <c r="E1005" s="79" t="s">
        <v>477</v>
      </c>
      <c r="F1005" s="76"/>
      <c r="G1005" s="27" t="s">
        <v>30</v>
      </c>
      <c r="H1005" s="76">
        <v>200</v>
      </c>
      <c r="I1005" s="76">
        <v>4</v>
      </c>
      <c r="J1005" s="76">
        <v>6</v>
      </c>
      <c r="K1005" s="76">
        <v>22</v>
      </c>
      <c r="L1005" s="76">
        <f t="shared" si="51"/>
        <v>132</v>
      </c>
      <c r="M1005" s="24">
        <f t="shared" si="50"/>
        <v>105.6</v>
      </c>
    </row>
    <row r="1006" spans="1:13">
      <c r="A1006">
        <v>1004</v>
      </c>
      <c r="B1006" s="90" t="s">
        <v>1010</v>
      </c>
      <c r="C1006" s="78" t="s">
        <v>592</v>
      </c>
      <c r="D1006" s="75"/>
      <c r="E1006" s="79" t="s">
        <v>590</v>
      </c>
      <c r="F1006" s="76"/>
      <c r="G1006" s="27" t="s">
        <v>30</v>
      </c>
      <c r="H1006" s="76">
        <v>180</v>
      </c>
      <c r="I1006" s="76">
        <v>2</v>
      </c>
      <c r="J1006" s="76">
        <v>6</v>
      </c>
      <c r="K1006" s="76">
        <v>22</v>
      </c>
      <c r="L1006" s="76">
        <f t="shared" si="51"/>
        <v>132</v>
      </c>
      <c r="M1006" s="24">
        <f t="shared" si="50"/>
        <v>47.52</v>
      </c>
    </row>
    <row r="1007" spans="1:13">
      <c r="A1007">
        <v>1005</v>
      </c>
      <c r="B1007" s="99" t="s">
        <v>1033</v>
      </c>
      <c r="C1007" s="78" t="s">
        <v>1034</v>
      </c>
      <c r="D1007" s="75"/>
      <c r="E1007" s="79" t="s">
        <v>116</v>
      </c>
      <c r="F1007" s="76"/>
      <c r="G1007" s="7" t="s">
        <v>12</v>
      </c>
      <c r="H1007" s="76">
        <v>24</v>
      </c>
      <c r="I1007" s="76"/>
      <c r="J1007" s="76">
        <v>7</v>
      </c>
      <c r="K1007" s="76">
        <v>24</v>
      </c>
      <c r="L1007" s="76">
        <f t="shared" si="51"/>
        <v>168</v>
      </c>
      <c r="M1007" s="24">
        <f t="shared" si="50"/>
        <v>0</v>
      </c>
    </row>
    <row r="1008" spans="1:13">
      <c r="A1008">
        <v>1006</v>
      </c>
      <c r="B1008" s="99" t="s">
        <v>1033</v>
      </c>
      <c r="C1008" s="78"/>
      <c r="D1008" s="75"/>
      <c r="E1008" s="79" t="s">
        <v>1035</v>
      </c>
      <c r="F1008" s="76"/>
      <c r="G1008" s="27" t="s">
        <v>30</v>
      </c>
      <c r="H1008" s="76">
        <v>400</v>
      </c>
      <c r="I1008" s="76">
        <v>1</v>
      </c>
      <c r="J1008" s="76">
        <v>5</v>
      </c>
      <c r="K1008" s="76">
        <v>24</v>
      </c>
      <c r="L1008" s="76">
        <f t="shared" si="51"/>
        <v>120</v>
      </c>
      <c r="M1008" s="24">
        <f t="shared" si="50"/>
        <v>48</v>
      </c>
    </row>
    <row r="1009" spans="1:13">
      <c r="A1009">
        <v>1007</v>
      </c>
      <c r="B1009" s="102" t="s">
        <v>1036</v>
      </c>
      <c r="C1009" s="78" t="s">
        <v>1036</v>
      </c>
      <c r="D1009" s="75"/>
      <c r="E1009" s="79" t="s">
        <v>108</v>
      </c>
      <c r="F1009" s="76"/>
      <c r="G1009" s="27" t="s">
        <v>30</v>
      </c>
      <c r="H1009" s="76">
        <v>200</v>
      </c>
      <c r="I1009" s="76">
        <v>30</v>
      </c>
      <c r="J1009" s="76">
        <v>12</v>
      </c>
      <c r="K1009" s="76">
        <v>24</v>
      </c>
      <c r="L1009" s="76">
        <f t="shared" si="51"/>
        <v>288</v>
      </c>
      <c r="M1009" s="24">
        <f t="shared" si="50"/>
        <v>1728</v>
      </c>
    </row>
    <row r="1010" spans="1:13">
      <c r="A1010">
        <v>1008</v>
      </c>
      <c r="B1010" s="102" t="s">
        <v>1036</v>
      </c>
      <c r="C1010" s="78" t="s">
        <v>1036</v>
      </c>
      <c r="D1010" s="75"/>
      <c r="E1010" s="79" t="s">
        <v>116</v>
      </c>
      <c r="F1010" s="76"/>
      <c r="G1010" s="7" t="s">
        <v>12</v>
      </c>
      <c r="H1010" s="76">
        <v>24</v>
      </c>
      <c r="I1010" s="76">
        <v>1</v>
      </c>
      <c r="J1010" s="76">
        <v>7</v>
      </c>
      <c r="K1010" s="76">
        <v>24</v>
      </c>
      <c r="L1010" s="76">
        <f t="shared" si="51"/>
        <v>168</v>
      </c>
      <c r="M1010" s="24">
        <f t="shared" si="50"/>
        <v>4.032</v>
      </c>
    </row>
    <row r="1011" spans="1:13">
      <c r="A1011">
        <v>1009</v>
      </c>
      <c r="B1011" s="102" t="s">
        <v>1036</v>
      </c>
      <c r="C1011" s="78" t="s">
        <v>1036</v>
      </c>
      <c r="D1011" s="75"/>
      <c r="E1011" s="79" t="s">
        <v>1035</v>
      </c>
      <c r="F1011" s="76"/>
      <c r="G1011" s="27" t="s">
        <v>30</v>
      </c>
      <c r="H1011" s="76">
        <v>400</v>
      </c>
      <c r="I1011" s="76">
        <v>1</v>
      </c>
      <c r="J1011" s="76">
        <v>5</v>
      </c>
      <c r="K1011" s="76">
        <v>24</v>
      </c>
      <c r="L1011" s="76">
        <f t="shared" si="51"/>
        <v>120</v>
      </c>
      <c r="M1011" s="24">
        <f t="shared" si="50"/>
        <v>48</v>
      </c>
    </row>
    <row r="1012" spans="1:13">
      <c r="A1012">
        <v>1010</v>
      </c>
      <c r="B1012" s="102" t="s">
        <v>1036</v>
      </c>
      <c r="C1012" s="78" t="s">
        <v>1036</v>
      </c>
      <c r="D1012" s="75"/>
      <c r="E1012" s="79" t="s">
        <v>108</v>
      </c>
      <c r="F1012" s="76"/>
      <c r="G1012" s="27" t="s">
        <v>30</v>
      </c>
      <c r="H1012" s="76">
        <v>200</v>
      </c>
      <c r="I1012" s="76">
        <v>30</v>
      </c>
      <c r="J1012" s="76">
        <v>12</v>
      </c>
      <c r="K1012" s="76">
        <v>24</v>
      </c>
      <c r="L1012" s="76">
        <f t="shared" si="51"/>
        <v>288</v>
      </c>
      <c r="M1012" s="24">
        <f t="shared" si="50"/>
        <v>1728</v>
      </c>
    </row>
    <row r="1013" spans="1:13">
      <c r="A1013">
        <v>1011</v>
      </c>
      <c r="B1013" s="102" t="s">
        <v>1036</v>
      </c>
      <c r="C1013" s="78" t="s">
        <v>1036</v>
      </c>
      <c r="D1013" s="75"/>
      <c r="E1013" s="79" t="s">
        <v>116</v>
      </c>
      <c r="F1013" s="76"/>
      <c r="G1013" s="7" t="s">
        <v>12</v>
      </c>
      <c r="H1013" s="76">
        <v>24</v>
      </c>
      <c r="I1013" s="76">
        <v>1</v>
      </c>
      <c r="J1013" s="76">
        <v>7</v>
      </c>
      <c r="K1013" s="76">
        <v>24</v>
      </c>
      <c r="L1013" s="76">
        <f t="shared" si="51"/>
        <v>168</v>
      </c>
      <c r="M1013" s="24">
        <f t="shared" si="50"/>
        <v>4.032</v>
      </c>
    </row>
    <row r="1014" spans="1:13">
      <c r="A1014">
        <v>1012</v>
      </c>
      <c r="B1014" s="102" t="s">
        <v>1036</v>
      </c>
      <c r="C1014" s="78" t="s">
        <v>1036</v>
      </c>
      <c r="D1014" s="75"/>
      <c r="E1014" s="79" t="s">
        <v>1035</v>
      </c>
      <c r="F1014" s="76"/>
      <c r="G1014" s="27" t="s">
        <v>30</v>
      </c>
      <c r="H1014" s="76">
        <v>400</v>
      </c>
      <c r="I1014" s="76">
        <v>1</v>
      </c>
      <c r="J1014" s="76">
        <v>5</v>
      </c>
      <c r="K1014" s="76">
        <v>24</v>
      </c>
      <c r="L1014" s="76">
        <f t="shared" si="51"/>
        <v>120</v>
      </c>
      <c r="M1014" s="24">
        <f t="shared" si="50"/>
        <v>48</v>
      </c>
    </row>
    <row r="1015" spans="1:13">
      <c r="A1015">
        <v>1013</v>
      </c>
      <c r="B1015" s="103" t="s">
        <v>1036</v>
      </c>
      <c r="C1015" s="78" t="s">
        <v>1036</v>
      </c>
      <c r="D1015" s="75"/>
      <c r="E1015" s="79" t="s">
        <v>108</v>
      </c>
      <c r="F1015" s="76"/>
      <c r="G1015" s="27" t="s">
        <v>30</v>
      </c>
      <c r="H1015" s="76">
        <v>200</v>
      </c>
      <c r="I1015" s="76">
        <v>20</v>
      </c>
      <c r="J1015" s="76">
        <v>12</v>
      </c>
      <c r="K1015" s="76">
        <v>24</v>
      </c>
      <c r="L1015" s="76">
        <f t="shared" si="51"/>
        <v>288</v>
      </c>
      <c r="M1015" s="24">
        <f t="shared" si="50"/>
        <v>1152</v>
      </c>
    </row>
  </sheetData>
  <mergeCells count="1">
    <mergeCell ref="B1:M1"/>
  </mergeCells>
  <phoneticPr fontId="20" type="noConversion"/>
  <pageMargins left="0.25" right="0.25" top="0.75" bottom="0.75" header="0.3" footer="0.3"/>
  <pageSetup orientation="landscape" horizontalDpi="4294967292" verticalDpi="4294967292"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8217C-DBEA-4B3B-A8BD-926A00D33018}">
  <dimension ref="B3:E17"/>
  <sheetViews>
    <sheetView workbookViewId="0">
      <selection activeCell="D17" sqref="D17"/>
    </sheetView>
  </sheetViews>
  <sheetFormatPr baseColWidth="10" defaultRowHeight="15.5"/>
  <cols>
    <col min="2" max="2" width="25" customWidth="1"/>
    <col min="3" max="3" width="14.08203125" customWidth="1"/>
    <col min="4" max="4" width="24.5" customWidth="1"/>
    <col min="5" max="5" width="21.25" customWidth="1"/>
  </cols>
  <sheetData>
    <row r="3" spans="2:5" ht="30.5" customHeight="1">
      <c r="B3" s="13" t="s">
        <v>1063</v>
      </c>
      <c r="C3" s="20">
        <f>Concentrado!C19</f>
        <v>16714.416666666668</v>
      </c>
    </row>
    <row r="5" spans="2:5" ht="38.5" customHeight="1">
      <c r="B5" s="14" t="s">
        <v>17</v>
      </c>
      <c r="C5" s="14" t="s">
        <v>39</v>
      </c>
      <c r="D5" s="14" t="s">
        <v>36</v>
      </c>
      <c r="E5" s="14" t="s">
        <v>37</v>
      </c>
    </row>
    <row r="6" spans="2:5">
      <c r="B6" s="9" t="s">
        <v>18</v>
      </c>
      <c r="C6" s="15">
        <f>'Consumo categoría'!C4</f>
        <v>0.37363820596679609</v>
      </c>
      <c r="D6" s="16">
        <f>$C$3*C6</f>
        <v>6245.1446571148499</v>
      </c>
      <c r="E6" s="17">
        <f t="shared" ref="E6:E13" si="0">D6</f>
        <v>6245.1446571148499</v>
      </c>
    </row>
    <row r="7" spans="2:5">
      <c r="B7" s="9" t="s">
        <v>19</v>
      </c>
      <c r="C7" s="15">
        <f>'Consumo categoría'!C5</f>
        <v>0.46292677584709002</v>
      </c>
      <c r="D7" s="16">
        <f t="shared" ref="D7:D13" si="1">$C$3*C7</f>
        <v>7737.5510176648659</v>
      </c>
      <c r="E7" s="17">
        <f t="shared" si="0"/>
        <v>7737.5510176648659</v>
      </c>
    </row>
    <row r="8" spans="2:5">
      <c r="B8" s="9" t="s">
        <v>21</v>
      </c>
      <c r="C8" s="15">
        <f>'Consumo categoría'!C6</f>
        <v>2.5819655238278555E-3</v>
      </c>
      <c r="D8" s="16">
        <f t="shared" si="1"/>
        <v>43.156047584227039</v>
      </c>
      <c r="E8" s="17">
        <f t="shared" si="0"/>
        <v>43.156047584227039</v>
      </c>
    </row>
    <row r="9" spans="2:5">
      <c r="B9" s="9" t="s">
        <v>20</v>
      </c>
      <c r="C9" s="15">
        <f>'Consumo categoría'!C7</f>
        <v>0.14077639934492184</v>
      </c>
      <c r="D9" s="16">
        <f t="shared" si="1"/>
        <v>2352.9953954840839</v>
      </c>
      <c r="E9" s="17">
        <f t="shared" si="0"/>
        <v>2352.9953954840839</v>
      </c>
    </row>
    <row r="10" spans="2:5">
      <c r="B10" s="9" t="s">
        <v>1061</v>
      </c>
      <c r="C10" s="15">
        <f>'Consumo categoría'!C8</f>
        <v>3.6264931916008382E-4</v>
      </c>
      <c r="D10" s="16">
        <f t="shared" si="1"/>
        <v>6.0614718243246246</v>
      </c>
      <c r="E10" s="17">
        <f t="shared" si="0"/>
        <v>6.0614718243246246</v>
      </c>
    </row>
    <row r="11" spans="2:5">
      <c r="B11" s="9" t="s">
        <v>22</v>
      </c>
      <c r="C11" s="15">
        <f>'Consumo categoría'!C9</f>
        <v>1.7482330180960275E-2</v>
      </c>
      <c r="D11" s="16">
        <f t="shared" si="1"/>
        <v>292.20695094881211</v>
      </c>
      <c r="E11" s="17">
        <f t="shared" si="0"/>
        <v>292.20695094881211</v>
      </c>
    </row>
    <row r="12" spans="2:5">
      <c r="B12" s="9" t="s">
        <v>1062</v>
      </c>
      <c r="C12" s="15">
        <f>'Consumo categoría'!C10</f>
        <v>2.2316738172439492E-3</v>
      </c>
      <c r="D12" s="16">
        <f t="shared" si="1"/>
        <v>37.301126045505889</v>
      </c>
      <c r="E12" s="17">
        <f t="shared" si="0"/>
        <v>37.301126045505889</v>
      </c>
    </row>
    <row r="13" spans="2:5">
      <c r="B13" s="10"/>
      <c r="C13" s="15">
        <f>'Consumo categoría'!C11</f>
        <v>1</v>
      </c>
      <c r="D13" s="16">
        <f t="shared" si="1"/>
        <v>16714.416666666668</v>
      </c>
      <c r="E13" s="19">
        <f t="shared" si="0"/>
        <v>16714.416666666668</v>
      </c>
    </row>
    <row r="15" spans="2:5">
      <c r="B15" s="134" t="s">
        <v>26</v>
      </c>
      <c r="C15" s="135"/>
      <c r="D15" s="135"/>
      <c r="E15" s="136"/>
    </row>
    <row r="16" spans="2:5">
      <c r="B16" s="137" t="s">
        <v>73</v>
      </c>
      <c r="C16" s="138"/>
      <c r="D16" s="11">
        <v>2390</v>
      </c>
      <c r="E16" s="8" t="s">
        <v>24</v>
      </c>
    </row>
    <row r="17" spans="2:5">
      <c r="B17" s="137" t="s">
        <v>25</v>
      </c>
      <c r="C17" s="138"/>
      <c r="D17" s="12">
        <f>C3/D16</f>
        <v>6.9934797768479786</v>
      </c>
      <c r="E17" s="8" t="s">
        <v>23</v>
      </c>
    </row>
  </sheetData>
  <mergeCells count="3">
    <mergeCell ref="B15:E15"/>
    <mergeCell ref="B16:C16"/>
    <mergeCell ref="B17:C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C8"/>
  <sheetViews>
    <sheetView showGridLines="0" tabSelected="1" zoomScale="62" zoomScaleNormal="80" workbookViewId="0">
      <selection activeCell="L24" sqref="L24"/>
    </sheetView>
  </sheetViews>
  <sheetFormatPr baseColWidth="10" defaultRowHeight="15.5"/>
  <cols>
    <col min="2" max="2" width="14" customWidth="1"/>
    <col min="3" max="3" width="44.6640625" customWidth="1"/>
    <col min="5" max="5" width="38.75" customWidth="1"/>
  </cols>
  <sheetData>
    <row r="2" spans="2:3" ht="34.5" customHeight="1">
      <c r="B2" t="s">
        <v>27</v>
      </c>
      <c r="C2" t="s">
        <v>28</v>
      </c>
    </row>
    <row r="3" spans="2:3">
      <c r="B3">
        <v>2020</v>
      </c>
      <c r="C3" s="21">
        <f xml:space="preserve"> 'LBE 2020'!D17</f>
        <v>6.9934797768479786</v>
      </c>
    </row>
    <row r="4" spans="2:3">
      <c r="B4">
        <v>2021</v>
      </c>
      <c r="C4" s="21">
        <f xml:space="preserve"> 'LBE 2021'!D19</f>
        <v>5.3171708185053381</v>
      </c>
    </row>
    <row r="5" spans="2:3">
      <c r="B5">
        <v>2022</v>
      </c>
      <c r="C5" s="21">
        <f xml:space="preserve"> 'LBE 2022'!D19</f>
        <v>10.447101192584721</v>
      </c>
    </row>
    <row r="6" spans="2:3">
      <c r="B6">
        <v>2023</v>
      </c>
      <c r="C6" s="21">
        <f xml:space="preserve"> 'LBE 2023'!D19</f>
        <v>9.7785698496905393</v>
      </c>
    </row>
    <row r="7" spans="2:3">
      <c r="B7">
        <v>2024</v>
      </c>
      <c r="C7" s="21">
        <f xml:space="preserve"> 'LBE 2024'!D19</f>
        <v>13.279895205282802</v>
      </c>
    </row>
    <row r="8" spans="2:3">
      <c r="B8">
        <v>2025</v>
      </c>
      <c r="C8" s="21">
        <f xml:space="preserve"> 'LBE 2025'!D17</f>
        <v>7.2925029086678306</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26"/>
  <sheetViews>
    <sheetView zoomScale="39" zoomScaleNormal="50" workbookViewId="0">
      <selection activeCell="E9" sqref="E9"/>
    </sheetView>
  </sheetViews>
  <sheetFormatPr baseColWidth="10" defaultRowHeight="15.5"/>
  <cols>
    <col min="1" max="1" width="52.58203125" bestFit="1" customWidth="1"/>
    <col min="2" max="2" width="42.58203125" bestFit="1" customWidth="1"/>
    <col min="3" max="3" width="38.33203125" bestFit="1" customWidth="1"/>
  </cols>
  <sheetData>
    <row r="3" spans="1:3">
      <c r="B3" s="1" t="s">
        <v>1056</v>
      </c>
    </row>
    <row r="4" spans="1:3">
      <c r="A4" s="1" t="s">
        <v>9</v>
      </c>
      <c r="B4" t="s">
        <v>16</v>
      </c>
      <c r="C4" t="s">
        <v>1057</v>
      </c>
    </row>
    <row r="5" spans="1:3">
      <c r="A5" s="2" t="s">
        <v>622</v>
      </c>
      <c r="B5" s="28">
        <v>34626.202200000029</v>
      </c>
      <c r="C5" s="123">
        <v>0.22990392852567243</v>
      </c>
    </row>
    <row r="6" spans="1:3">
      <c r="A6" s="2" t="s">
        <v>81</v>
      </c>
      <c r="B6" s="28">
        <v>29195.549999999996</v>
      </c>
      <c r="C6" s="123">
        <v>0.19384660211068971</v>
      </c>
    </row>
    <row r="7" spans="1:3">
      <c r="A7" s="2" t="s">
        <v>677</v>
      </c>
      <c r="B7" s="28">
        <v>20639.016</v>
      </c>
      <c r="C7" s="123">
        <v>0.13703468927655615</v>
      </c>
    </row>
    <row r="8" spans="1:3">
      <c r="A8" s="2" t="s">
        <v>1009</v>
      </c>
      <c r="B8" s="28">
        <v>12010.165200000001</v>
      </c>
      <c r="C8" s="123">
        <v>7.9742622242364086E-2</v>
      </c>
    </row>
    <row r="9" spans="1:3">
      <c r="A9" s="2" t="s">
        <v>428</v>
      </c>
      <c r="B9" s="28">
        <v>7326.4570000000003</v>
      </c>
      <c r="C9" s="123">
        <v>4.8644700817764272E-2</v>
      </c>
    </row>
    <row r="10" spans="1:3">
      <c r="A10" s="2" t="s">
        <v>840</v>
      </c>
      <c r="B10" s="28">
        <v>6249.3508000000002</v>
      </c>
      <c r="C10" s="123">
        <v>4.1493152825609406E-2</v>
      </c>
    </row>
    <row r="11" spans="1:3">
      <c r="A11" s="2" t="s">
        <v>339</v>
      </c>
      <c r="B11" s="28">
        <v>5931.6980000000012</v>
      </c>
      <c r="C11" s="123">
        <v>3.9384067162522178E-2</v>
      </c>
    </row>
    <row r="12" spans="1:3">
      <c r="A12" s="2" t="s">
        <v>799</v>
      </c>
      <c r="B12" s="28">
        <v>5169.2300000000005</v>
      </c>
      <c r="C12" s="123">
        <v>3.4321589113020336E-2</v>
      </c>
    </row>
    <row r="13" spans="1:3">
      <c r="A13" s="2" t="s">
        <v>1036</v>
      </c>
      <c r="B13" s="28">
        <v>4712.0640000000003</v>
      </c>
      <c r="C13" s="123">
        <v>3.128619242754821E-2</v>
      </c>
    </row>
    <row r="14" spans="1:3">
      <c r="A14" s="2" t="s">
        <v>449</v>
      </c>
      <c r="B14" s="28">
        <v>4420.7999999999993</v>
      </c>
      <c r="C14" s="123">
        <v>2.93523176857753E-2</v>
      </c>
    </row>
    <row r="15" spans="1:3">
      <c r="A15" s="2" t="s">
        <v>1054</v>
      </c>
      <c r="B15" s="28">
        <v>4071.8039999999996</v>
      </c>
      <c r="C15" s="123">
        <v>2.703512589626552E-2</v>
      </c>
    </row>
    <row r="16" spans="1:3">
      <c r="A16" s="2" t="s">
        <v>1010</v>
      </c>
      <c r="B16" s="28">
        <v>3909.1667999999995</v>
      </c>
      <c r="C16" s="123">
        <v>2.5955280899449339E-2</v>
      </c>
    </row>
    <row r="17" spans="1:3">
      <c r="A17" s="2" t="s">
        <v>727</v>
      </c>
      <c r="B17" s="28">
        <v>3864.48</v>
      </c>
      <c r="C17" s="123">
        <v>2.5658578684926926E-2</v>
      </c>
    </row>
    <row r="18" spans="1:3">
      <c r="A18" s="2" t="s">
        <v>675</v>
      </c>
      <c r="B18" s="28">
        <v>2838.8880000000008</v>
      </c>
      <c r="C18" s="123">
        <v>1.8849064072189493E-2</v>
      </c>
    </row>
    <row r="19" spans="1:3">
      <c r="A19" s="2" t="s">
        <v>883</v>
      </c>
      <c r="B19" s="28">
        <v>2755.4999999999995</v>
      </c>
      <c r="C19" s="123">
        <v>1.8295401597709426E-2</v>
      </c>
    </row>
    <row r="20" spans="1:3">
      <c r="A20" s="2" t="s">
        <v>798</v>
      </c>
      <c r="B20" s="28">
        <v>2344.4199999999996</v>
      </c>
      <c r="C20" s="123">
        <v>1.5565997246852453E-2</v>
      </c>
    </row>
    <row r="21" spans="1:3">
      <c r="A21" s="2" t="s">
        <v>382</v>
      </c>
      <c r="B21" s="28">
        <v>362.22999999999996</v>
      </c>
      <c r="C21" s="123">
        <v>2.4050601780940977E-3</v>
      </c>
    </row>
    <row r="22" spans="1:3">
      <c r="A22" s="2" t="s">
        <v>78</v>
      </c>
      <c r="B22" s="28">
        <v>116.46400000000001</v>
      </c>
      <c r="C22" s="123">
        <v>7.7327368959376934E-4</v>
      </c>
    </row>
    <row r="23" spans="1:3">
      <c r="A23" s="2" t="s">
        <v>1033</v>
      </c>
      <c r="B23" s="28">
        <v>48</v>
      </c>
      <c r="C23" s="123">
        <v>3.1870051776086109E-4</v>
      </c>
    </row>
    <row r="24" spans="1:3">
      <c r="A24" s="2" t="s">
        <v>79</v>
      </c>
      <c r="B24" s="28">
        <v>13.200000000000001</v>
      </c>
      <c r="C24" s="123">
        <v>8.76426423842368E-5</v>
      </c>
    </row>
    <row r="25" spans="1:3">
      <c r="A25" s="2" t="s">
        <v>80</v>
      </c>
      <c r="B25" s="28">
        <v>6.93</v>
      </c>
      <c r="C25" s="123">
        <v>4.6012387251724319E-5</v>
      </c>
    </row>
    <row r="26" spans="1:3">
      <c r="A26" s="2" t="s">
        <v>10</v>
      </c>
      <c r="B26" s="28">
        <v>150611.61600000004</v>
      </c>
      <c r="C26" s="123">
        <v>1</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C11"/>
  <sheetViews>
    <sheetView zoomScale="70" workbookViewId="0">
      <selection activeCell="C10" sqref="C10"/>
    </sheetView>
  </sheetViews>
  <sheetFormatPr baseColWidth="10" defaultRowHeight="15.5"/>
  <cols>
    <col min="1" max="1" width="22.5" bestFit="1" customWidth="1"/>
    <col min="2" max="2" width="42" bestFit="1" customWidth="1"/>
    <col min="3" max="3" width="37.83203125" bestFit="1" customWidth="1"/>
  </cols>
  <sheetData>
    <row r="3" spans="1:3">
      <c r="A3" s="1" t="s">
        <v>9</v>
      </c>
      <c r="B3" t="s">
        <v>16</v>
      </c>
      <c r="C3" t="s">
        <v>1057</v>
      </c>
    </row>
    <row r="4" spans="1:3">
      <c r="A4" s="2" t="s">
        <v>12</v>
      </c>
      <c r="B4" s="29">
        <v>56274.254000000015</v>
      </c>
      <c r="C4" s="123">
        <v>0.37363820596679609</v>
      </c>
    </row>
    <row r="5" spans="1:3">
      <c r="A5" s="2" t="s">
        <v>30</v>
      </c>
      <c r="B5" s="29">
        <v>69722.149800000014</v>
      </c>
      <c r="C5" s="123">
        <v>0.46292677584709002</v>
      </c>
    </row>
    <row r="6" spans="1:3">
      <c r="A6" s="2" t="s">
        <v>33</v>
      </c>
      <c r="B6" s="29">
        <v>388.87399999999991</v>
      </c>
      <c r="C6" s="123">
        <v>2.5819655238278555E-3</v>
      </c>
    </row>
    <row r="7" spans="1:3">
      <c r="A7" s="2" t="s">
        <v>29</v>
      </c>
      <c r="B7" s="29">
        <v>21202.561000000023</v>
      </c>
      <c r="C7" s="123">
        <v>0.14077639934492184</v>
      </c>
    </row>
    <row r="8" spans="1:3">
      <c r="A8" s="2" t="s">
        <v>89</v>
      </c>
      <c r="B8" s="29">
        <v>54.619199999999999</v>
      </c>
      <c r="C8" s="123">
        <v>3.6264931916008382E-4</v>
      </c>
    </row>
    <row r="9" spans="1:3">
      <c r="A9" s="2" t="s">
        <v>354</v>
      </c>
      <c r="B9" s="29">
        <v>2633.0420000000004</v>
      </c>
      <c r="C9" s="123">
        <v>1.7482330180960275E-2</v>
      </c>
    </row>
    <row r="10" spans="1:3">
      <c r="A10" s="2" t="s">
        <v>171</v>
      </c>
      <c r="B10" s="29">
        <v>336.11599999999993</v>
      </c>
      <c r="C10" s="123">
        <v>2.2316738172439492E-3</v>
      </c>
    </row>
    <row r="11" spans="1:3">
      <c r="A11" s="2" t="s">
        <v>10</v>
      </c>
      <c r="B11" s="29">
        <v>150611.61600000004</v>
      </c>
      <c r="C11" s="123">
        <v>1</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5EB89-F7CC-4E22-8FDF-0309D705DD96}">
  <dimension ref="B1:AA66"/>
  <sheetViews>
    <sheetView zoomScale="54" zoomScaleNormal="100" workbookViewId="0">
      <selection activeCell="T78" sqref="T78"/>
    </sheetView>
  </sheetViews>
  <sheetFormatPr baseColWidth="10" defaultColWidth="8.33203125" defaultRowHeight="15.5"/>
  <cols>
    <col min="1" max="1" width="8.33203125" style="30"/>
    <col min="2" max="2" width="11.6640625" style="30" customWidth="1"/>
    <col min="3" max="7" width="9.83203125" style="30" customWidth="1"/>
    <col min="8" max="8" width="11" style="30" customWidth="1"/>
    <col min="9" max="9" width="12.33203125" style="30" customWidth="1"/>
    <col min="10" max="10" width="33.83203125" style="30" customWidth="1"/>
    <col min="11" max="11" width="13" style="30" customWidth="1"/>
    <col min="12" max="12" width="13.75" style="30" customWidth="1"/>
    <col min="13" max="18" width="10.33203125" style="30" customWidth="1"/>
    <col min="19" max="19" width="10.33203125" style="32" customWidth="1"/>
    <col min="20" max="16384" width="8.33203125" style="30"/>
  </cols>
  <sheetData>
    <row r="1" spans="2:27" ht="16" thickBot="1"/>
    <row r="2" spans="2:27" ht="26.5" thickBot="1">
      <c r="E2" s="141" t="s">
        <v>42</v>
      </c>
      <c r="F2" s="156"/>
      <c r="G2" s="156"/>
      <c r="H2" s="156"/>
      <c r="I2" s="156"/>
      <c r="J2" s="156"/>
      <c r="K2" s="157"/>
      <c r="L2" s="146"/>
    </row>
    <row r="3" spans="2:27" ht="16" thickBot="1">
      <c r="B3" s="139"/>
      <c r="C3" s="130"/>
      <c r="D3" s="140"/>
      <c r="H3" s="31"/>
      <c r="I3" s="31"/>
      <c r="J3" s="31"/>
      <c r="K3" s="124"/>
      <c r="L3" s="124"/>
      <c r="M3" s="31"/>
      <c r="N3" s="31"/>
    </row>
    <row r="4" spans="2:27" ht="16" thickBot="1">
      <c r="B4" s="142"/>
      <c r="C4" s="125"/>
      <c r="D4" s="140"/>
      <c r="H4" s="153" t="s">
        <v>1058</v>
      </c>
      <c r="I4" s="154"/>
      <c r="J4" s="155" t="s">
        <v>43</v>
      </c>
      <c r="K4" s="140"/>
      <c r="L4" s="140"/>
      <c r="M4" s="124"/>
      <c r="N4" s="124"/>
    </row>
    <row r="5" spans="2:27">
      <c r="H5" s="31"/>
      <c r="I5" s="31"/>
      <c r="J5" s="31"/>
      <c r="K5" s="124"/>
      <c r="L5" s="124"/>
      <c r="M5" s="31"/>
      <c r="N5" s="31"/>
      <c r="O5" s="31"/>
      <c r="U5" s="152"/>
      <c r="V5" s="152"/>
      <c r="W5" s="152"/>
      <c r="X5" s="152"/>
      <c r="Y5" s="143"/>
      <c r="Z5" s="143"/>
      <c r="AA5" s="143"/>
    </row>
    <row r="6" spans="2:27" ht="15" customHeight="1">
      <c r="B6" s="42" t="s">
        <v>44</v>
      </c>
      <c r="C6" s="42" t="s">
        <v>45</v>
      </c>
      <c r="D6" s="42" t="s">
        <v>46</v>
      </c>
      <c r="E6" s="43" t="s">
        <v>47</v>
      </c>
      <c r="F6" s="43" t="s">
        <v>48</v>
      </c>
      <c r="G6" s="44" t="s">
        <v>49</v>
      </c>
      <c r="H6" s="44" t="s">
        <v>1059</v>
      </c>
      <c r="J6" s="158" t="s">
        <v>50</v>
      </c>
      <c r="K6" s="148">
        <v>2020</v>
      </c>
      <c r="L6" s="131">
        <v>2021</v>
      </c>
      <c r="M6" s="127">
        <v>2022</v>
      </c>
      <c r="N6" s="127">
        <v>2023</v>
      </c>
      <c r="O6" s="127">
        <v>2024</v>
      </c>
      <c r="P6" s="127">
        <v>2025</v>
      </c>
      <c r="S6" s="30"/>
      <c r="U6" s="143"/>
      <c r="V6" s="143"/>
      <c r="W6" s="152"/>
      <c r="X6" s="152"/>
      <c r="Y6" s="152"/>
      <c r="Z6" s="152"/>
      <c r="AA6" s="143"/>
    </row>
    <row r="7" spans="2:27" ht="15" customHeight="1">
      <c r="B7" s="33" t="s">
        <v>51</v>
      </c>
      <c r="C7" s="144">
        <v>21818</v>
      </c>
      <c r="D7" s="144">
        <v>12667</v>
      </c>
      <c r="E7" s="35">
        <v>11106</v>
      </c>
      <c r="F7" s="36">
        <v>13871</v>
      </c>
      <c r="G7" s="34">
        <v>16908</v>
      </c>
      <c r="H7" s="34">
        <v>14517</v>
      </c>
      <c r="J7" s="158"/>
      <c r="K7" s="149"/>
      <c r="L7" s="132"/>
      <c r="M7" s="128"/>
      <c r="N7" s="128"/>
      <c r="O7" s="128"/>
      <c r="P7" s="128"/>
      <c r="S7" s="30"/>
      <c r="U7" s="143"/>
      <c r="V7" s="143"/>
      <c r="W7" s="152"/>
      <c r="X7" s="152"/>
      <c r="Y7" s="152"/>
      <c r="Z7" s="152"/>
      <c r="AA7" s="143"/>
    </row>
    <row r="8" spans="2:27" ht="15" customHeight="1">
      <c r="B8" s="33" t="s">
        <v>52</v>
      </c>
      <c r="C8" s="144">
        <v>26938</v>
      </c>
      <c r="D8" s="144">
        <v>11282</v>
      </c>
      <c r="E8" s="35">
        <v>14804</v>
      </c>
      <c r="F8" s="34">
        <v>19908</v>
      </c>
      <c r="G8" s="34">
        <v>32930</v>
      </c>
      <c r="H8" s="34">
        <v>33977</v>
      </c>
      <c r="J8" s="158"/>
      <c r="K8" s="150"/>
      <c r="L8" s="133"/>
      <c r="M8" s="129"/>
      <c r="N8" s="129"/>
      <c r="O8" s="129"/>
      <c r="P8" s="129"/>
      <c r="S8" s="30"/>
      <c r="U8" s="143"/>
      <c r="V8" s="143"/>
      <c r="W8" s="152"/>
      <c r="X8" s="152"/>
      <c r="Y8" s="152"/>
      <c r="Z8" s="152"/>
      <c r="AA8" s="143"/>
    </row>
    <row r="9" spans="2:27" ht="18.5" customHeight="1">
      <c r="B9" s="33" t="s">
        <v>53</v>
      </c>
      <c r="C9" s="144">
        <v>22216</v>
      </c>
      <c r="D9" s="144">
        <v>14874</v>
      </c>
      <c r="E9" s="35">
        <v>31538</v>
      </c>
      <c r="F9" s="34">
        <v>36983</v>
      </c>
      <c r="G9" s="34">
        <v>34721</v>
      </c>
      <c r="H9" s="34">
        <v>43354</v>
      </c>
      <c r="J9" s="151" t="s">
        <v>1060</v>
      </c>
      <c r="K9" s="53">
        <f t="shared" ref="K9:O9" si="0">C19</f>
        <v>16714.416666666668</v>
      </c>
      <c r="L9" s="53">
        <f t="shared" si="0"/>
        <v>14941.25</v>
      </c>
      <c r="M9" s="53">
        <f t="shared" si="0"/>
        <v>25809.666666666668</v>
      </c>
      <c r="N9" s="53">
        <f t="shared" si="0"/>
        <v>29492.166666666668</v>
      </c>
      <c r="O9" s="53">
        <f t="shared" si="0"/>
        <v>30835.916666666668</v>
      </c>
      <c r="P9" s="53">
        <f>H19</f>
        <v>30616</v>
      </c>
      <c r="S9" s="30"/>
      <c r="U9" s="143"/>
      <c r="V9" s="143"/>
      <c r="W9" s="152"/>
      <c r="X9" s="152"/>
      <c r="Y9" s="152"/>
      <c r="Z9" s="152"/>
      <c r="AA9" s="143"/>
    </row>
    <row r="10" spans="2:27" ht="14.5">
      <c r="B10" s="33" t="s">
        <v>54</v>
      </c>
      <c r="C10" s="144">
        <v>14575</v>
      </c>
      <c r="D10" s="144">
        <v>13645</v>
      </c>
      <c r="E10" s="35">
        <v>24512</v>
      </c>
      <c r="F10" s="34">
        <v>26553</v>
      </c>
      <c r="G10" s="34">
        <v>44074</v>
      </c>
      <c r="H10" s="34"/>
      <c r="J10" s="47" t="s">
        <v>68</v>
      </c>
      <c r="K10" s="48">
        <v>2626</v>
      </c>
      <c r="L10" s="48">
        <v>2626</v>
      </c>
      <c r="M10" s="48">
        <v>2626</v>
      </c>
      <c r="N10" s="48">
        <v>2626</v>
      </c>
      <c r="O10" s="48">
        <v>2626</v>
      </c>
      <c r="P10" s="48">
        <v>2626</v>
      </c>
      <c r="S10" s="30"/>
      <c r="U10" s="143"/>
      <c r="V10" s="143"/>
      <c r="W10" s="152"/>
      <c r="X10" s="152"/>
      <c r="Y10" s="152"/>
      <c r="Z10" s="152"/>
      <c r="AA10" s="143"/>
    </row>
    <row r="11" spans="2:27" ht="14.5">
      <c r="B11" s="33" t="s">
        <v>55</v>
      </c>
      <c r="C11" s="144">
        <v>14635</v>
      </c>
      <c r="D11" s="144">
        <v>16159</v>
      </c>
      <c r="E11" s="35">
        <v>39152</v>
      </c>
      <c r="F11" s="34">
        <v>39677</v>
      </c>
      <c r="G11" s="34">
        <v>34674</v>
      </c>
      <c r="H11" s="34"/>
      <c r="J11" s="47" t="s">
        <v>69</v>
      </c>
      <c r="K11" s="48">
        <v>3419</v>
      </c>
      <c r="L11" s="48">
        <v>3419</v>
      </c>
      <c r="M11" s="48">
        <v>3419</v>
      </c>
      <c r="N11" s="48">
        <v>3419</v>
      </c>
      <c r="O11" s="48">
        <v>3419</v>
      </c>
      <c r="P11" s="48">
        <v>3419</v>
      </c>
      <c r="S11" s="30"/>
      <c r="U11" s="143"/>
      <c r="V11" s="143"/>
      <c r="W11" s="152"/>
      <c r="X11" s="152"/>
      <c r="Y11" s="152"/>
      <c r="Z11" s="152"/>
      <c r="AA11" s="143"/>
    </row>
    <row r="12" spans="2:27" ht="14.5">
      <c r="B12" s="33" t="s">
        <v>56</v>
      </c>
      <c r="C12" s="144">
        <v>15800</v>
      </c>
      <c r="D12" s="144">
        <v>14213</v>
      </c>
      <c r="E12" s="35">
        <v>39390</v>
      </c>
      <c r="F12" s="34">
        <v>42991</v>
      </c>
      <c r="G12" s="34">
        <v>30217</v>
      </c>
      <c r="H12" s="34"/>
      <c r="J12" s="50" t="s">
        <v>57</v>
      </c>
      <c r="K12" s="51">
        <f t="shared" ref="K12:O12" si="1">AVERAGE(K10:K11)</f>
        <v>3022.5</v>
      </c>
      <c r="L12" s="51">
        <f>AVERAGE(L10:L11)</f>
        <v>3022.5</v>
      </c>
      <c r="M12" s="51">
        <f t="shared" si="1"/>
        <v>3022.5</v>
      </c>
      <c r="N12" s="51">
        <f t="shared" si="1"/>
        <v>3022.5</v>
      </c>
      <c r="O12" s="51">
        <f t="shared" si="1"/>
        <v>3022.5</v>
      </c>
      <c r="P12" s="51">
        <f>AVERAGE(P10:P11)</f>
        <v>3022.5</v>
      </c>
      <c r="S12" s="30"/>
      <c r="U12" s="143"/>
      <c r="V12" s="143"/>
      <c r="W12" s="152"/>
      <c r="X12" s="152"/>
      <c r="Y12" s="152"/>
      <c r="Z12" s="152"/>
      <c r="AA12" s="143"/>
    </row>
    <row r="13" spans="2:27" ht="14.5">
      <c r="B13" s="33" t="s">
        <v>58</v>
      </c>
      <c r="C13" s="144">
        <v>15806</v>
      </c>
      <c r="D13" s="144">
        <v>13833</v>
      </c>
      <c r="E13" s="35">
        <v>18363</v>
      </c>
      <c r="F13" s="34">
        <v>17150</v>
      </c>
      <c r="G13" s="34">
        <v>17385</v>
      </c>
      <c r="H13" s="34"/>
      <c r="J13" s="37" t="s">
        <v>65</v>
      </c>
      <c r="K13" s="49">
        <f t="shared" ref="K13:P13" si="2">K9/K10</f>
        <v>6.36497207413049</v>
      </c>
      <c r="L13" s="49">
        <f t="shared" si="2"/>
        <v>5.689737242955065</v>
      </c>
      <c r="M13" s="49">
        <f t="shared" si="2"/>
        <v>9.8285097740543286</v>
      </c>
      <c r="N13" s="49">
        <f t="shared" si="2"/>
        <v>11.230832698654481</v>
      </c>
      <c r="O13" s="49">
        <f t="shared" si="2"/>
        <v>11.742542523483118</v>
      </c>
      <c r="P13" s="49">
        <f t="shared" si="2"/>
        <v>11.65879664889566</v>
      </c>
      <c r="S13" s="30"/>
      <c r="U13" s="143"/>
      <c r="V13" s="143"/>
      <c r="W13" s="152"/>
      <c r="X13" s="152"/>
      <c r="Y13" s="152"/>
      <c r="Z13" s="152"/>
      <c r="AA13" s="143"/>
    </row>
    <row r="14" spans="2:27" ht="14.5">
      <c r="B14" s="33" t="s">
        <v>59</v>
      </c>
      <c r="C14" s="144">
        <v>15356</v>
      </c>
      <c r="D14" s="144">
        <v>13644</v>
      </c>
      <c r="E14" s="35">
        <v>19663</v>
      </c>
      <c r="F14" s="34">
        <v>21656</v>
      </c>
      <c r="G14" s="34">
        <v>24520</v>
      </c>
      <c r="H14" s="34"/>
      <c r="J14" s="37" t="s">
        <v>66</v>
      </c>
      <c r="K14" s="49">
        <f t="shared" ref="K14:P14" si="3">K9/K11</f>
        <v>4.8886857755679056</v>
      </c>
      <c r="L14" s="49">
        <f t="shared" si="3"/>
        <v>4.3700643463000874</v>
      </c>
      <c r="M14" s="49">
        <f t="shared" si="3"/>
        <v>7.548893438627279</v>
      </c>
      <c r="N14" s="49">
        <f t="shared" si="3"/>
        <v>8.6259627571414654</v>
      </c>
      <c r="O14" s="49">
        <f t="shared" si="3"/>
        <v>9.0189870332455886</v>
      </c>
      <c r="P14" s="49">
        <f t="shared" si="3"/>
        <v>8.9546651067563623</v>
      </c>
      <c r="S14" s="30"/>
      <c r="U14" s="143"/>
      <c r="V14" s="143"/>
      <c r="W14" s="152"/>
      <c r="X14" s="152"/>
      <c r="Y14" s="152"/>
      <c r="Z14" s="152"/>
      <c r="AA14" s="143"/>
    </row>
    <row r="15" spans="2:27" ht="14.5">
      <c r="B15" s="33" t="s">
        <v>60</v>
      </c>
      <c r="C15" s="144">
        <v>13245</v>
      </c>
      <c r="D15" s="144">
        <v>14236</v>
      </c>
      <c r="E15" s="35">
        <v>38713</v>
      </c>
      <c r="F15" s="34">
        <v>51194</v>
      </c>
      <c r="G15" s="34">
        <v>47986</v>
      </c>
      <c r="H15" s="34"/>
      <c r="J15" s="41" t="s">
        <v>61</v>
      </c>
      <c r="K15" s="54">
        <f t="shared" ref="K15:O15" si="4">K9/K12</f>
        <v>5.5299972429004693</v>
      </c>
      <c r="L15" s="54">
        <f t="shared" si="4"/>
        <v>4.943341604631927</v>
      </c>
      <c r="M15" s="54">
        <f t="shared" si="4"/>
        <v>8.5391783843396745</v>
      </c>
      <c r="N15" s="54">
        <f t="shared" si="4"/>
        <v>9.7575406672180875</v>
      </c>
      <c r="O15" s="54">
        <f t="shared" si="4"/>
        <v>10.202122966639097</v>
      </c>
      <c r="P15" s="54">
        <f>P9/P12</f>
        <v>10.129363110008271</v>
      </c>
      <c r="S15" s="30"/>
      <c r="U15" s="143"/>
      <c r="V15" s="143"/>
      <c r="W15" s="152"/>
      <c r="X15" s="152"/>
      <c r="Y15" s="152"/>
      <c r="Z15" s="152"/>
      <c r="AA15" s="143"/>
    </row>
    <row r="16" spans="2:27" ht="14.5">
      <c r="B16" s="33" t="s">
        <v>62</v>
      </c>
      <c r="C16" s="144">
        <v>13150</v>
      </c>
      <c r="D16" s="144">
        <v>16867</v>
      </c>
      <c r="E16" s="35">
        <v>29478</v>
      </c>
      <c r="F16" s="34">
        <v>41163</v>
      </c>
      <c r="G16" s="34">
        <v>31925</v>
      </c>
      <c r="H16" s="34"/>
      <c r="J16" s="31"/>
      <c r="K16" s="124"/>
      <c r="L16" s="124"/>
      <c r="M16" s="52"/>
      <c r="N16" s="52"/>
      <c r="O16" s="52"/>
      <c r="P16" s="52"/>
      <c r="S16" s="30"/>
      <c r="U16" s="143"/>
      <c r="V16" s="143"/>
      <c r="W16" s="152"/>
      <c r="X16" s="152"/>
      <c r="Y16" s="152"/>
      <c r="Z16" s="152"/>
      <c r="AA16" s="143"/>
    </row>
    <row r="17" spans="2:19" ht="16.5" customHeight="1">
      <c r="B17" s="33" t="s">
        <v>63</v>
      </c>
      <c r="C17" s="144">
        <v>13461</v>
      </c>
      <c r="D17" s="144">
        <v>20170</v>
      </c>
      <c r="E17" s="35">
        <v>26213</v>
      </c>
      <c r="F17" s="34">
        <v>27568</v>
      </c>
      <c r="G17" s="34">
        <v>36737</v>
      </c>
      <c r="H17" s="34"/>
      <c r="J17" s="57" t="s">
        <v>77</v>
      </c>
      <c r="K17" s="147"/>
      <c r="L17" s="147"/>
      <c r="P17" s="32"/>
      <c r="S17" s="30"/>
    </row>
    <row r="18" spans="2:19" ht="15.5" customHeight="1">
      <c r="B18" s="38" t="s">
        <v>64</v>
      </c>
      <c r="C18" s="145">
        <v>13573</v>
      </c>
      <c r="D18" s="145">
        <v>17705</v>
      </c>
      <c r="E18" s="35">
        <v>16784</v>
      </c>
      <c r="F18" s="39">
        <v>15192</v>
      </c>
      <c r="G18" s="34">
        <v>17954</v>
      </c>
      <c r="H18" s="39"/>
      <c r="J18" s="55" t="s">
        <v>76</v>
      </c>
      <c r="K18" s="56">
        <v>-40.590000000000003</v>
      </c>
      <c r="L18" s="56">
        <f t="shared" ref="L18" si="5">((L15/K15)-1)*100</f>
        <v>-10.608606342827809</v>
      </c>
      <c r="M18" s="56">
        <f t="shared" ref="M18" si="6">((M15/L15)-1)*100</f>
        <v>72.74101341364792</v>
      </c>
      <c r="N18" s="56">
        <f t="shared" ref="N18" si="7">((N15/M15)-1)*100</f>
        <v>14.267909956217961</v>
      </c>
      <c r="O18" s="56">
        <f t="shared" ref="O18" si="8">((O15/N15)-1)*100</f>
        <v>4.5562946093030465</v>
      </c>
      <c r="P18" s="56">
        <f t="shared" ref="O18:P18" si="9">((P15/O15)-1)*100</f>
        <v>-0.71318349003193227</v>
      </c>
      <c r="S18" s="30"/>
    </row>
    <row r="19" spans="2:19">
      <c r="B19" s="45" t="s">
        <v>67</v>
      </c>
      <c r="C19" s="46">
        <f t="shared" ref="C19:D19" si="10">AVERAGE(C7:C18)</f>
        <v>16714.416666666668</v>
      </c>
      <c r="D19" s="46">
        <f t="shared" si="10"/>
        <v>14941.25</v>
      </c>
      <c r="E19" s="46">
        <f>AVERAGE(E7:E18)</f>
        <v>25809.666666666668</v>
      </c>
      <c r="F19" s="46">
        <f t="shared" ref="E19:H19" si="11">AVERAGE(F7:F18)</f>
        <v>29492.166666666668</v>
      </c>
      <c r="G19" s="46">
        <f t="shared" si="11"/>
        <v>30835.916666666668</v>
      </c>
      <c r="H19" s="46">
        <f t="shared" si="11"/>
        <v>30616</v>
      </c>
      <c r="I19" s="31"/>
      <c r="J19" s="31"/>
      <c r="K19" s="124"/>
      <c r="L19" s="124"/>
      <c r="P19" s="32"/>
      <c r="S19" s="30"/>
    </row>
    <row r="20" spans="2:19">
      <c r="D20" s="40"/>
      <c r="E20" s="40"/>
      <c r="F20" s="40"/>
      <c r="G20" s="40"/>
      <c r="H20" s="31"/>
      <c r="I20" s="31"/>
      <c r="J20" s="31"/>
      <c r="K20" s="124"/>
      <c r="L20" s="124"/>
      <c r="M20" s="31"/>
    </row>
    <row r="21" spans="2:19">
      <c r="H21" s="31"/>
      <c r="I21" s="31"/>
      <c r="J21" s="31"/>
      <c r="K21" s="124"/>
      <c r="L21" s="124"/>
      <c r="M21" s="31"/>
    </row>
    <row r="22" spans="2:19">
      <c r="H22" s="31"/>
      <c r="I22" s="31"/>
      <c r="J22" s="31"/>
      <c r="K22" s="124"/>
      <c r="L22" s="124"/>
      <c r="M22" s="31"/>
    </row>
    <row r="23" spans="2:19">
      <c r="H23" s="31"/>
      <c r="I23" s="31"/>
      <c r="J23" s="31"/>
      <c r="K23" s="124"/>
      <c r="L23" s="124"/>
      <c r="M23" s="31"/>
    </row>
    <row r="24" spans="2:19">
      <c r="H24" s="31"/>
      <c r="I24" s="31"/>
      <c r="J24" s="31"/>
      <c r="K24" s="124"/>
      <c r="L24" s="124"/>
      <c r="M24" s="31"/>
    </row>
    <row r="25" spans="2:19">
      <c r="H25" s="31"/>
      <c r="I25" s="31"/>
      <c r="J25" s="31"/>
      <c r="K25" s="124"/>
      <c r="L25" s="124"/>
      <c r="M25" s="31"/>
    </row>
    <row r="26" spans="2:19">
      <c r="H26" s="31"/>
      <c r="I26" s="31"/>
      <c r="J26" s="31"/>
      <c r="K26" s="124"/>
      <c r="L26" s="124"/>
      <c r="M26" s="31"/>
    </row>
    <row r="27" spans="2:19">
      <c r="H27" s="31"/>
      <c r="I27" s="31"/>
      <c r="J27" s="31"/>
      <c r="K27" s="124"/>
      <c r="L27" s="124"/>
      <c r="M27" s="31"/>
    </row>
    <row r="28" spans="2:19">
      <c r="H28" s="31"/>
      <c r="I28" s="31"/>
      <c r="J28" s="31"/>
      <c r="K28" s="124"/>
      <c r="L28" s="124"/>
      <c r="M28" s="31"/>
    </row>
    <row r="29" spans="2:19">
      <c r="H29" s="31"/>
      <c r="I29" s="31"/>
      <c r="J29" s="31"/>
      <c r="K29" s="124"/>
      <c r="L29" s="124"/>
      <c r="M29" s="31"/>
    </row>
    <row r="30" spans="2:19">
      <c r="H30" s="31"/>
      <c r="I30" s="31"/>
      <c r="J30" s="31"/>
      <c r="K30" s="124"/>
      <c r="L30" s="124"/>
      <c r="M30" s="31"/>
    </row>
    <row r="31" spans="2:19">
      <c r="H31" s="31"/>
      <c r="I31" s="31"/>
      <c r="J31" s="31"/>
      <c r="K31" s="124"/>
      <c r="L31" s="124"/>
      <c r="M31" s="31"/>
    </row>
    <row r="32" spans="2:19">
      <c r="H32" s="31"/>
      <c r="I32" s="31"/>
      <c r="J32" s="31"/>
      <c r="K32" s="124"/>
      <c r="L32" s="124"/>
      <c r="M32" s="31"/>
    </row>
    <row r="33" spans="2:14">
      <c r="H33" s="31"/>
      <c r="I33" s="31"/>
      <c r="J33" s="31"/>
      <c r="K33" s="124"/>
      <c r="L33" s="124"/>
      <c r="M33" s="31"/>
    </row>
    <row r="34" spans="2:14">
      <c r="D34" s="40"/>
      <c r="E34" s="40"/>
      <c r="F34" s="40"/>
      <c r="G34" s="40"/>
      <c r="H34" s="31"/>
      <c r="I34" s="31"/>
      <c r="J34" s="31"/>
      <c r="K34" s="124"/>
      <c r="L34" s="124"/>
      <c r="M34" s="31"/>
    </row>
    <row r="35" spans="2:14">
      <c r="H35" s="31"/>
      <c r="I35" s="31"/>
      <c r="J35" s="31"/>
      <c r="K35" s="124"/>
      <c r="L35" s="124"/>
      <c r="M35" s="31"/>
    </row>
    <row r="36" spans="2:14">
      <c r="H36" s="31"/>
      <c r="I36" s="31"/>
      <c r="J36" s="31"/>
      <c r="K36" s="124"/>
      <c r="L36" s="124"/>
      <c r="M36" s="31"/>
    </row>
    <row r="37" spans="2:14">
      <c r="B37" s="130"/>
      <c r="C37" s="130"/>
      <c r="H37" s="31"/>
      <c r="I37" s="31"/>
      <c r="J37" s="31"/>
      <c r="K37" s="124"/>
      <c r="L37" s="124"/>
      <c r="M37" s="31"/>
    </row>
    <row r="38" spans="2:14">
      <c r="B38" s="40"/>
      <c r="F38" s="130"/>
      <c r="G38" s="130"/>
      <c r="H38" s="31"/>
      <c r="I38" s="31"/>
      <c r="J38" s="31"/>
      <c r="K38" s="124"/>
      <c r="L38" s="124"/>
      <c r="M38" s="31"/>
    </row>
    <row r="39" spans="2:14">
      <c r="H39" s="31"/>
      <c r="I39" s="31"/>
      <c r="J39" s="31"/>
      <c r="K39" s="124"/>
      <c r="L39" s="124"/>
      <c r="M39" s="31"/>
      <c r="N39" s="31"/>
    </row>
    <row r="40" spans="2:14">
      <c r="H40" s="31"/>
      <c r="I40" s="31"/>
      <c r="J40" s="31"/>
      <c r="K40" s="124"/>
      <c r="L40" s="124"/>
      <c r="M40" s="31"/>
      <c r="N40" s="31"/>
    </row>
    <row r="41" spans="2:14">
      <c r="D41" s="40"/>
      <c r="E41" s="40"/>
      <c r="F41" s="40"/>
      <c r="G41" s="40"/>
      <c r="H41" s="31"/>
      <c r="I41" s="31"/>
      <c r="J41" s="31"/>
      <c r="K41" s="124"/>
      <c r="L41" s="124"/>
      <c r="M41" s="31"/>
      <c r="N41" s="31"/>
    </row>
    <row r="42" spans="2:14">
      <c r="H42" s="31"/>
      <c r="I42" s="31"/>
      <c r="J42" s="31"/>
      <c r="K42" s="124"/>
      <c r="L42" s="124"/>
      <c r="M42" s="31"/>
      <c r="N42" s="31"/>
    </row>
    <row r="43" spans="2:14">
      <c r="H43" s="31"/>
      <c r="I43" s="31"/>
      <c r="J43" s="31"/>
      <c r="K43" s="124"/>
      <c r="L43" s="124"/>
      <c r="M43" s="31"/>
      <c r="N43" s="31"/>
    </row>
    <row r="44" spans="2:14">
      <c r="H44" s="31"/>
      <c r="I44" s="31"/>
      <c r="J44" s="31"/>
      <c r="K44" s="124"/>
      <c r="L44" s="124"/>
      <c r="M44" s="31"/>
      <c r="N44" s="31"/>
    </row>
    <row r="45" spans="2:14">
      <c r="H45" s="31"/>
      <c r="I45" s="31"/>
      <c r="J45" s="31"/>
      <c r="K45" s="124"/>
      <c r="L45" s="124"/>
      <c r="M45" s="31"/>
      <c r="N45" s="31"/>
    </row>
    <row r="46" spans="2:14">
      <c r="H46" s="31"/>
      <c r="I46" s="31"/>
      <c r="J46" s="31"/>
      <c r="K46" s="124"/>
      <c r="L46" s="124"/>
      <c r="M46" s="31"/>
      <c r="N46" s="31"/>
    </row>
    <row r="47" spans="2:14">
      <c r="H47" s="31"/>
      <c r="I47" s="31"/>
      <c r="J47" s="31"/>
      <c r="K47" s="124"/>
      <c r="L47" s="124"/>
      <c r="M47" s="31"/>
      <c r="N47" s="31"/>
    </row>
    <row r="48" spans="2:14">
      <c r="H48" s="31"/>
      <c r="I48" s="31"/>
      <c r="J48" s="31"/>
      <c r="K48" s="124"/>
      <c r="L48" s="124"/>
      <c r="M48" s="31"/>
      <c r="N48" s="31"/>
    </row>
    <row r="49" spans="4:15">
      <c r="H49" s="31"/>
      <c r="I49" s="31"/>
      <c r="J49" s="31"/>
      <c r="K49" s="124"/>
      <c r="L49" s="124"/>
      <c r="M49" s="31"/>
      <c r="N49" s="31"/>
      <c r="O49" s="31"/>
    </row>
    <row r="50" spans="4:15">
      <c r="H50" s="31"/>
      <c r="I50" s="31"/>
      <c r="J50" s="31"/>
      <c r="K50" s="124"/>
      <c r="L50" s="124"/>
      <c r="M50" s="31"/>
      <c r="N50" s="31"/>
      <c r="O50" s="31"/>
    </row>
    <row r="51" spans="4:15">
      <c r="H51" s="31"/>
      <c r="I51" s="31"/>
      <c r="M51" s="31"/>
      <c r="N51" s="31"/>
      <c r="O51" s="31"/>
    </row>
    <row r="52" spans="4:15">
      <c r="H52" s="31"/>
      <c r="I52" s="31"/>
      <c r="O52" s="31"/>
    </row>
    <row r="53" spans="4:15">
      <c r="H53" s="31"/>
      <c r="I53" s="31"/>
      <c r="O53" s="31"/>
    </row>
    <row r="54" spans="4:15">
      <c r="H54" s="31"/>
      <c r="I54" s="31"/>
      <c r="O54" s="31"/>
    </row>
    <row r="55" spans="4:15">
      <c r="D55" s="40"/>
      <c r="E55" s="40"/>
      <c r="F55" s="40"/>
      <c r="G55" s="40"/>
      <c r="H55" s="31"/>
      <c r="I55" s="31"/>
      <c r="O55" s="31"/>
    </row>
    <row r="56" spans="4:15">
      <c r="H56" s="31"/>
      <c r="I56" s="31"/>
      <c r="O56" s="31"/>
    </row>
    <row r="57" spans="4:15">
      <c r="H57" s="31"/>
      <c r="I57" s="31"/>
      <c r="O57" s="31"/>
    </row>
    <row r="58" spans="4:15">
      <c r="H58" s="31"/>
      <c r="I58" s="31"/>
      <c r="O58" s="31"/>
    </row>
    <row r="59" spans="4:15">
      <c r="H59" s="31"/>
      <c r="I59" s="31"/>
      <c r="O59" s="31"/>
    </row>
    <row r="60" spans="4:15">
      <c r="H60" s="31"/>
      <c r="I60" s="31"/>
      <c r="O60" s="31"/>
    </row>
    <row r="61" spans="4:15">
      <c r="H61" s="31"/>
      <c r="I61" s="31"/>
      <c r="O61" s="31"/>
    </row>
    <row r="62" spans="4:15">
      <c r="H62" s="31"/>
      <c r="I62" s="31"/>
    </row>
    <row r="63" spans="4:15">
      <c r="H63" s="31"/>
      <c r="I63" s="31"/>
    </row>
    <row r="64" spans="4:15">
      <c r="H64" s="31"/>
      <c r="I64" s="31"/>
    </row>
    <row r="65" spans="8:9">
      <c r="H65" s="31"/>
      <c r="I65" s="31"/>
    </row>
    <row r="66" spans="8:9">
      <c r="H66" s="31"/>
      <c r="I66" s="31"/>
    </row>
  </sheetData>
  <mergeCells count="12">
    <mergeCell ref="K6:K8"/>
    <mergeCell ref="L6:L8"/>
    <mergeCell ref="E2:K2"/>
    <mergeCell ref="B3:C3"/>
    <mergeCell ref="J6:J8"/>
    <mergeCell ref="B37:C37"/>
    <mergeCell ref="F38:G38"/>
    <mergeCell ref="H4:I4"/>
    <mergeCell ref="O6:O8"/>
    <mergeCell ref="P6:P8"/>
    <mergeCell ref="M6:M8"/>
    <mergeCell ref="N6:N8"/>
  </mergeCells>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C3B91-307A-4EA5-9777-51EE9065C68C}">
  <dimension ref="B3:E17"/>
  <sheetViews>
    <sheetView workbookViewId="0">
      <selection activeCell="D17" sqref="D17"/>
    </sheetView>
  </sheetViews>
  <sheetFormatPr baseColWidth="10" defaultRowHeight="15.5"/>
  <cols>
    <col min="2" max="2" width="24.83203125" customWidth="1"/>
    <col min="3" max="3" width="14.25" customWidth="1"/>
    <col min="4" max="4" width="21.6640625" customWidth="1"/>
    <col min="5" max="5" width="19.1640625" customWidth="1"/>
  </cols>
  <sheetData>
    <row r="3" spans="2:5" ht="31" customHeight="1">
      <c r="B3" s="13" t="s">
        <v>1064</v>
      </c>
      <c r="C3" s="20">
        <f>Concentrado!C19</f>
        <v>16714.416666666668</v>
      </c>
    </row>
    <row r="5" spans="2:5" ht="32.5" customHeight="1">
      <c r="B5" s="14" t="s">
        <v>17</v>
      </c>
      <c r="C5" s="14" t="s">
        <v>39</v>
      </c>
      <c r="D5" s="14" t="s">
        <v>36</v>
      </c>
      <c r="E5" s="14" t="s">
        <v>37</v>
      </c>
    </row>
    <row r="6" spans="2:5">
      <c r="B6" s="9" t="s">
        <v>18</v>
      </c>
      <c r="C6" s="15">
        <f>'Consumo categoría'!C4</f>
        <v>0.37363820596679609</v>
      </c>
      <c r="D6" s="16">
        <f>$C$3*C6</f>
        <v>6245.1446571148499</v>
      </c>
      <c r="E6" s="17">
        <f t="shared" ref="E6:E13" si="0">D6</f>
        <v>6245.1446571148499</v>
      </c>
    </row>
    <row r="7" spans="2:5">
      <c r="B7" s="9" t="s">
        <v>19</v>
      </c>
      <c r="C7" s="15">
        <f>'Consumo categoría'!C5</f>
        <v>0.46292677584709002</v>
      </c>
      <c r="D7" s="16">
        <f t="shared" ref="D7:D13" si="1">$C$3*C7</f>
        <v>7737.5510176648659</v>
      </c>
      <c r="E7" s="17">
        <f t="shared" si="0"/>
        <v>7737.5510176648659</v>
      </c>
    </row>
    <row r="8" spans="2:5">
      <c r="B8" s="9" t="s">
        <v>21</v>
      </c>
      <c r="C8" s="15">
        <f>'Consumo categoría'!C6</f>
        <v>2.5819655238278555E-3</v>
      </c>
      <c r="D8" s="16">
        <f t="shared" si="1"/>
        <v>43.156047584227039</v>
      </c>
      <c r="E8" s="17">
        <f t="shared" si="0"/>
        <v>43.156047584227039</v>
      </c>
    </row>
    <row r="9" spans="2:5">
      <c r="B9" s="9" t="s">
        <v>20</v>
      </c>
      <c r="C9" s="15">
        <f>'Consumo categoría'!C7</f>
        <v>0.14077639934492184</v>
      </c>
      <c r="D9" s="16">
        <f t="shared" si="1"/>
        <v>2352.9953954840839</v>
      </c>
      <c r="E9" s="17">
        <f t="shared" si="0"/>
        <v>2352.9953954840839</v>
      </c>
    </row>
    <row r="10" spans="2:5">
      <c r="B10" s="9" t="s">
        <v>1061</v>
      </c>
      <c r="C10" s="15">
        <f>'Consumo categoría'!C8</f>
        <v>3.6264931916008382E-4</v>
      </c>
      <c r="D10" s="16">
        <f t="shared" si="1"/>
        <v>6.0614718243246246</v>
      </c>
      <c r="E10" s="17">
        <f t="shared" si="0"/>
        <v>6.0614718243246246</v>
      </c>
    </row>
    <row r="11" spans="2:5">
      <c r="B11" s="9" t="s">
        <v>22</v>
      </c>
      <c r="C11" s="15">
        <f>'Consumo categoría'!C9</f>
        <v>1.7482330180960275E-2</v>
      </c>
      <c r="D11" s="16">
        <f t="shared" si="1"/>
        <v>292.20695094881211</v>
      </c>
      <c r="E11" s="17">
        <f t="shared" si="0"/>
        <v>292.20695094881211</v>
      </c>
    </row>
    <row r="12" spans="2:5">
      <c r="B12" s="9" t="s">
        <v>1062</v>
      </c>
      <c r="C12" s="15">
        <f>'Consumo categoría'!C10</f>
        <v>2.2316738172439492E-3</v>
      </c>
      <c r="D12" s="16">
        <f t="shared" si="1"/>
        <v>37.301126045505889</v>
      </c>
      <c r="E12" s="17">
        <f t="shared" si="0"/>
        <v>37.301126045505889</v>
      </c>
    </row>
    <row r="13" spans="2:5">
      <c r="B13" s="10"/>
      <c r="C13" s="15">
        <f>'Consumo categoría'!C11</f>
        <v>1</v>
      </c>
      <c r="D13" s="16">
        <f t="shared" si="1"/>
        <v>16714.416666666668</v>
      </c>
      <c r="E13" s="19">
        <f t="shared" si="0"/>
        <v>16714.416666666668</v>
      </c>
    </row>
    <row r="15" spans="2:5">
      <c r="B15" s="134" t="s">
        <v>26</v>
      </c>
      <c r="C15" s="135"/>
      <c r="D15" s="135"/>
      <c r="E15" s="136"/>
    </row>
    <row r="16" spans="2:5">
      <c r="B16" s="137" t="s">
        <v>73</v>
      </c>
      <c r="C16" s="138"/>
      <c r="D16" s="11">
        <v>2292</v>
      </c>
      <c r="E16" s="8" t="s">
        <v>24</v>
      </c>
    </row>
    <row r="17" spans="2:5">
      <c r="B17" s="137" t="s">
        <v>25</v>
      </c>
      <c r="C17" s="138"/>
      <c r="D17" s="12">
        <f>C3/D16</f>
        <v>7.2925029086678306</v>
      </c>
      <c r="E17" s="8" t="s">
        <v>23</v>
      </c>
    </row>
  </sheetData>
  <mergeCells count="3">
    <mergeCell ref="B15:E15"/>
    <mergeCell ref="B16:C16"/>
    <mergeCell ref="B17:C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73A03-3B8B-4A52-BCB8-8B046AD2D5F7}">
  <dimension ref="B5:E19"/>
  <sheetViews>
    <sheetView showGridLines="0" zoomScale="73" zoomScaleNormal="130" workbookViewId="0">
      <selection activeCell="D19" sqref="D19"/>
    </sheetView>
  </sheetViews>
  <sheetFormatPr baseColWidth="10" defaultRowHeight="15.5"/>
  <cols>
    <col min="2" max="2" width="27.08203125" customWidth="1"/>
    <col min="3" max="3" width="14.08203125" customWidth="1"/>
    <col min="4" max="4" width="22.83203125" customWidth="1"/>
    <col min="5" max="5" width="18.83203125" customWidth="1"/>
    <col min="6" max="6" width="12.08203125" customWidth="1"/>
    <col min="7" max="7" width="10.25" customWidth="1"/>
  </cols>
  <sheetData>
    <row r="5" spans="2:5" ht="29">
      <c r="B5" s="13" t="s">
        <v>35</v>
      </c>
      <c r="C5" s="20">
        <f>Concentrado!G19</f>
        <v>30835.916666666668</v>
      </c>
    </row>
    <row r="7" spans="2:5" ht="46.5">
      <c r="B7" s="14" t="s">
        <v>17</v>
      </c>
      <c r="C7" s="14" t="s">
        <v>39</v>
      </c>
      <c r="D7" s="14" t="s">
        <v>36</v>
      </c>
      <c r="E7" s="14" t="s">
        <v>37</v>
      </c>
    </row>
    <row r="8" spans="2:5">
      <c r="B8" s="9" t="s">
        <v>18</v>
      </c>
      <c r="C8" s="15">
        <f>'Consumo categoría'!C4</f>
        <v>0.37363820596679609</v>
      </c>
      <c r="D8" s="16">
        <f t="shared" ref="D8:D13" si="0">$C$5*C8</f>
        <v>11521.476582674961</v>
      </c>
      <c r="E8" s="17">
        <f t="shared" ref="E8:E14" si="1">D8</f>
        <v>11521.476582674961</v>
      </c>
    </row>
    <row r="9" spans="2:5">
      <c r="B9" s="9" t="s">
        <v>19</v>
      </c>
      <c r="C9" s="15">
        <f>'Consumo categoría'!C5</f>
        <v>0.46292677584709002</v>
      </c>
      <c r="D9" s="16">
        <f t="shared" si="0"/>
        <v>14274.771482789547</v>
      </c>
      <c r="E9" s="17">
        <f t="shared" si="1"/>
        <v>14274.771482789547</v>
      </c>
    </row>
    <row r="10" spans="2:5">
      <c r="B10" s="9" t="s">
        <v>21</v>
      </c>
      <c r="C10" s="15">
        <f>'Consumo categoría'!C6</f>
        <v>2.5819655238278555E-3</v>
      </c>
      <c r="D10" s="16">
        <f t="shared" si="0"/>
        <v>79.617273728962104</v>
      </c>
      <c r="E10" s="17">
        <f t="shared" si="1"/>
        <v>79.617273728962104</v>
      </c>
    </row>
    <row r="11" spans="2:5">
      <c r="B11" s="9" t="s">
        <v>20</v>
      </c>
      <c r="C11" s="15">
        <f>'Consumo categoría'!C7</f>
        <v>0.14077639934492184</v>
      </c>
      <c r="D11" s="16">
        <f t="shared" si="0"/>
        <v>4340.9693188333977</v>
      </c>
      <c r="E11" s="17">
        <f t="shared" si="1"/>
        <v>4340.9693188333977</v>
      </c>
    </row>
    <row r="12" spans="2:5">
      <c r="B12" s="9" t="s">
        <v>1061</v>
      </c>
      <c r="C12" s="15">
        <f>'Consumo categoría'!C8</f>
        <v>3.6264931916008382E-4</v>
      </c>
      <c r="D12" s="16">
        <f t="shared" si="0"/>
        <v>11.182624184843748</v>
      </c>
      <c r="E12" s="17">
        <f t="shared" si="1"/>
        <v>11.182624184843748</v>
      </c>
    </row>
    <row r="13" spans="2:5">
      <c r="B13" s="9" t="s">
        <v>22</v>
      </c>
      <c r="C13" s="15">
        <f>'Consumo categoría'!C9</f>
        <v>1.7482330180960275E-2</v>
      </c>
      <c r="D13" s="16">
        <f>$C$5*C13</f>
        <v>539.08367659924261</v>
      </c>
      <c r="E13" s="17">
        <f t="shared" si="1"/>
        <v>539.08367659924261</v>
      </c>
    </row>
    <row r="14" spans="2:5">
      <c r="B14" s="9" t="s">
        <v>1062</v>
      </c>
      <c r="C14" s="15">
        <f>'Consumo categoría'!C10</f>
        <v>2.2316738172439492E-3</v>
      </c>
      <c r="D14" s="16">
        <f>$C$5*C14</f>
        <v>68.815707855716312</v>
      </c>
      <c r="E14" s="17">
        <f t="shared" si="1"/>
        <v>68.815707855716312</v>
      </c>
    </row>
    <row r="15" spans="2:5">
      <c r="B15" s="10"/>
      <c r="C15" s="10"/>
      <c r="D15" s="18">
        <f>SUM(D8:D13)</f>
        <v>30767.100958810955</v>
      </c>
      <c r="E15" s="19">
        <f t="shared" ref="E8:E15" si="2">D15</f>
        <v>30767.100958810955</v>
      </c>
    </row>
    <row r="17" spans="2:5">
      <c r="B17" s="134" t="s">
        <v>26</v>
      </c>
      <c r="C17" s="135"/>
      <c r="D17" s="135"/>
      <c r="E17" s="136"/>
    </row>
    <row r="18" spans="2:5">
      <c r="B18" s="137" t="s">
        <v>38</v>
      </c>
      <c r="C18" s="138"/>
      <c r="D18" s="11">
        <v>2322</v>
      </c>
      <c r="E18" s="8" t="s">
        <v>24</v>
      </c>
    </row>
    <row r="19" spans="2:5">
      <c r="B19" s="137" t="s">
        <v>25</v>
      </c>
      <c r="C19" s="138"/>
      <c r="D19" s="12">
        <f>C5/D18</f>
        <v>13.279895205282802</v>
      </c>
      <c r="E19" s="8" t="s">
        <v>23</v>
      </c>
    </row>
  </sheetData>
  <mergeCells count="3">
    <mergeCell ref="B17:E17"/>
    <mergeCell ref="B18:C18"/>
    <mergeCell ref="B19:C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47A8A-08C3-4237-9706-916A01DFE36B}">
  <dimension ref="B5:E19"/>
  <sheetViews>
    <sheetView showGridLines="0" zoomScale="90" zoomScaleNormal="90" workbookViewId="0">
      <selection activeCell="D19" sqref="D19"/>
    </sheetView>
  </sheetViews>
  <sheetFormatPr baseColWidth="10" defaultRowHeight="15.5"/>
  <cols>
    <col min="2" max="2" width="27.08203125" customWidth="1"/>
    <col min="3" max="3" width="10.83203125" customWidth="1"/>
    <col min="4" max="4" width="22.83203125" customWidth="1"/>
    <col min="5" max="5" width="18.83203125" customWidth="1"/>
    <col min="6" max="6" width="12.08203125" customWidth="1"/>
    <col min="7" max="7" width="10.25" customWidth="1"/>
  </cols>
  <sheetData>
    <row r="5" spans="2:5" ht="29">
      <c r="B5" s="13" t="s">
        <v>70</v>
      </c>
      <c r="C5" s="20">
        <f>Concentrado!F19</f>
        <v>29492.166666666668</v>
      </c>
    </row>
    <row r="7" spans="2:5" ht="46.5">
      <c r="B7" s="14" t="s">
        <v>17</v>
      </c>
      <c r="C7" s="14" t="s">
        <v>39</v>
      </c>
      <c r="D7" s="14" t="s">
        <v>36</v>
      </c>
      <c r="E7" s="14" t="s">
        <v>37</v>
      </c>
    </row>
    <row r="8" spans="2:5">
      <c r="B8" s="9" t="s">
        <v>18</v>
      </c>
      <c r="C8" s="15">
        <f>'Consumo categoría'!C4</f>
        <v>0.37363820596679609</v>
      </c>
      <c r="D8" s="16">
        <f t="shared" ref="D8:D13" si="0">$C$5*C8</f>
        <v>11019.400243407079</v>
      </c>
      <c r="E8" s="17">
        <f t="shared" ref="E8:E14" si="1">D8</f>
        <v>11019.400243407079</v>
      </c>
    </row>
    <row r="9" spans="2:5">
      <c r="B9" s="9" t="s">
        <v>19</v>
      </c>
      <c r="C9" s="15">
        <f>'Consumo categoría'!C5</f>
        <v>0.46292677584709002</v>
      </c>
      <c r="D9" s="16">
        <f t="shared" si="0"/>
        <v>13652.713627745021</v>
      </c>
      <c r="E9" s="17">
        <f t="shared" si="1"/>
        <v>13652.713627745021</v>
      </c>
    </row>
    <row r="10" spans="2:5">
      <c r="B10" s="9" t="s">
        <v>21</v>
      </c>
      <c r="C10" s="15">
        <f>'Consumo categoría'!C6</f>
        <v>2.5819655238278555E-3</v>
      </c>
      <c r="D10" s="16">
        <f t="shared" si="0"/>
        <v>76.147757556318425</v>
      </c>
      <c r="E10" s="17">
        <f t="shared" si="1"/>
        <v>76.147757556318425</v>
      </c>
    </row>
    <row r="11" spans="2:5">
      <c r="B11" s="9" t="s">
        <v>20</v>
      </c>
      <c r="C11" s="15">
        <f>'Consumo categoría'!C7</f>
        <v>0.14077639934492184</v>
      </c>
      <c r="D11" s="16">
        <f t="shared" si="0"/>
        <v>4151.8010322136588</v>
      </c>
      <c r="E11" s="17">
        <f t="shared" si="1"/>
        <v>4151.8010322136588</v>
      </c>
    </row>
    <row r="12" spans="2:5">
      <c r="B12" s="9" t="s">
        <v>1061</v>
      </c>
      <c r="C12" s="15">
        <f>'Consumo categoría'!C8</f>
        <v>3.6264931916008382E-4</v>
      </c>
      <c r="D12" s="16">
        <f t="shared" si="0"/>
        <v>10.695314162222386</v>
      </c>
      <c r="E12" s="17">
        <f t="shared" si="1"/>
        <v>10.695314162222386</v>
      </c>
    </row>
    <row r="13" spans="2:5">
      <c r="B13" s="9" t="s">
        <v>22</v>
      </c>
      <c r="C13" s="15">
        <f>'Consumo categoría'!C9</f>
        <v>1.7482330180960275E-2</v>
      </c>
      <c r="D13" s="16">
        <f>$C$5*C13</f>
        <v>515.59179541857725</v>
      </c>
      <c r="E13" s="17">
        <f t="shared" si="1"/>
        <v>515.59179541857725</v>
      </c>
    </row>
    <row r="14" spans="2:5">
      <c r="B14" s="9" t="s">
        <v>1062</v>
      </c>
      <c r="C14" s="15">
        <f>'Consumo categoría'!C10</f>
        <v>2.2316738172439492E-3</v>
      </c>
      <c r="D14" s="16">
        <f>$C$5*C14</f>
        <v>65.816896163794752</v>
      </c>
      <c r="E14" s="17">
        <f t="shared" si="1"/>
        <v>65.816896163794752</v>
      </c>
    </row>
    <row r="15" spans="2:5">
      <c r="B15" s="10"/>
      <c r="C15" s="10"/>
      <c r="D15" s="18">
        <f>SUM(D8:D13)</f>
        <v>29426.349770502875</v>
      </c>
      <c r="E15" s="19">
        <f t="shared" ref="E8:E15" si="2">D15</f>
        <v>29426.349770502875</v>
      </c>
    </row>
    <row r="17" spans="2:5">
      <c r="B17" s="134" t="s">
        <v>26</v>
      </c>
      <c r="C17" s="135"/>
      <c r="D17" s="135"/>
      <c r="E17" s="136"/>
    </row>
    <row r="18" spans="2:5">
      <c r="B18" s="137" t="s">
        <v>71</v>
      </c>
      <c r="C18" s="138"/>
      <c r="D18" s="11">
        <v>3016</v>
      </c>
      <c r="E18" s="8" t="s">
        <v>24</v>
      </c>
    </row>
    <row r="19" spans="2:5">
      <c r="B19" s="137" t="s">
        <v>25</v>
      </c>
      <c r="C19" s="138"/>
      <c r="D19" s="12">
        <f>C5/D18</f>
        <v>9.7785698496905393</v>
      </c>
      <c r="E19" s="8" t="s">
        <v>23</v>
      </c>
    </row>
  </sheetData>
  <mergeCells count="3">
    <mergeCell ref="B17:E17"/>
    <mergeCell ref="B18:C18"/>
    <mergeCell ref="B19:C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B6BE3-2451-4A99-B134-0E1B2B89C768}">
  <dimension ref="B5:E19"/>
  <sheetViews>
    <sheetView showGridLines="0" topLeftCell="A6" zoomScale="130" zoomScaleNormal="130" workbookViewId="0">
      <selection activeCell="D19" sqref="D19"/>
    </sheetView>
  </sheetViews>
  <sheetFormatPr baseColWidth="10" defaultRowHeight="15.5"/>
  <cols>
    <col min="2" max="2" width="27.08203125" customWidth="1"/>
    <col min="3" max="3" width="10.83203125" customWidth="1"/>
    <col min="4" max="4" width="22.83203125" customWidth="1"/>
    <col min="5" max="5" width="18.83203125" customWidth="1"/>
    <col min="6" max="6" width="12.08203125" customWidth="1"/>
    <col min="7" max="7" width="10.25" customWidth="1"/>
  </cols>
  <sheetData>
    <row r="5" spans="2:5" ht="29">
      <c r="B5" s="13" t="s">
        <v>74</v>
      </c>
      <c r="C5" s="20">
        <f>Concentrado!F19</f>
        <v>29492.166666666668</v>
      </c>
    </row>
    <row r="7" spans="2:5" ht="46.5">
      <c r="B7" s="14" t="s">
        <v>17</v>
      </c>
      <c r="C7" s="14" t="s">
        <v>39</v>
      </c>
      <c r="D7" s="14" t="s">
        <v>36</v>
      </c>
      <c r="E7" s="14" t="s">
        <v>37</v>
      </c>
    </row>
    <row r="8" spans="2:5">
      <c r="B8" s="9" t="s">
        <v>18</v>
      </c>
      <c r="C8" s="15">
        <f>'Consumo categoría'!C4</f>
        <v>0.37363820596679609</v>
      </c>
      <c r="D8" s="16">
        <f t="shared" ref="D8:D13" si="0">$C$5*C8</f>
        <v>11019.400243407079</v>
      </c>
      <c r="E8" s="17">
        <f t="shared" ref="E8:E14" si="1">D8</f>
        <v>11019.400243407079</v>
      </c>
    </row>
    <row r="9" spans="2:5">
      <c r="B9" s="9" t="s">
        <v>19</v>
      </c>
      <c r="C9" s="15">
        <f>'Consumo categoría'!C5</f>
        <v>0.46292677584709002</v>
      </c>
      <c r="D9" s="16">
        <f t="shared" si="0"/>
        <v>13652.713627745021</v>
      </c>
      <c r="E9" s="17">
        <f t="shared" si="1"/>
        <v>13652.713627745021</v>
      </c>
    </row>
    <row r="10" spans="2:5">
      <c r="B10" s="9" t="s">
        <v>21</v>
      </c>
      <c r="C10" s="15">
        <f>'Consumo categoría'!C6</f>
        <v>2.5819655238278555E-3</v>
      </c>
      <c r="D10" s="16">
        <f t="shared" si="0"/>
        <v>76.147757556318425</v>
      </c>
      <c r="E10" s="17">
        <f t="shared" si="1"/>
        <v>76.147757556318425</v>
      </c>
    </row>
    <row r="11" spans="2:5">
      <c r="B11" s="9" t="s">
        <v>20</v>
      </c>
      <c r="C11" s="15">
        <f>'Consumo categoría'!C7</f>
        <v>0.14077639934492184</v>
      </c>
      <c r="D11" s="16">
        <f t="shared" si="0"/>
        <v>4151.8010322136588</v>
      </c>
      <c r="E11" s="17">
        <f t="shared" si="1"/>
        <v>4151.8010322136588</v>
      </c>
    </row>
    <row r="12" spans="2:5">
      <c r="B12" s="9" t="s">
        <v>1061</v>
      </c>
      <c r="C12" s="15">
        <f>'Consumo categoría'!C8</f>
        <v>3.6264931916008382E-4</v>
      </c>
      <c r="D12" s="16">
        <f t="shared" si="0"/>
        <v>10.695314162222386</v>
      </c>
      <c r="E12" s="17">
        <f t="shared" si="1"/>
        <v>10.695314162222386</v>
      </c>
    </row>
    <row r="13" spans="2:5">
      <c r="B13" s="9" t="s">
        <v>22</v>
      </c>
      <c r="C13" s="15">
        <f>'Consumo categoría'!C9</f>
        <v>1.7482330180960275E-2</v>
      </c>
      <c r="D13" s="16">
        <f>$C$5*C13</f>
        <v>515.59179541857725</v>
      </c>
      <c r="E13" s="17">
        <f t="shared" si="1"/>
        <v>515.59179541857725</v>
      </c>
    </row>
    <row r="14" spans="2:5">
      <c r="B14" s="9" t="s">
        <v>1062</v>
      </c>
      <c r="C14" s="15">
        <f>'Consumo categoría'!C10</f>
        <v>2.2316738172439492E-3</v>
      </c>
      <c r="D14" s="16">
        <f>$C$5*C14</f>
        <v>65.816896163794752</v>
      </c>
      <c r="E14" s="17">
        <f t="shared" si="1"/>
        <v>65.816896163794752</v>
      </c>
    </row>
    <row r="15" spans="2:5">
      <c r="B15" s="10"/>
      <c r="C15" s="10"/>
      <c r="D15" s="18">
        <f>SUM(D8:D13)</f>
        <v>29426.349770502875</v>
      </c>
      <c r="E15" s="19">
        <f t="shared" ref="E8:E15" si="2">D15</f>
        <v>29426.349770502875</v>
      </c>
    </row>
    <row r="17" spans="2:5">
      <c r="B17" s="134" t="s">
        <v>26</v>
      </c>
      <c r="C17" s="135"/>
      <c r="D17" s="135"/>
      <c r="E17" s="136"/>
    </row>
    <row r="18" spans="2:5">
      <c r="B18" s="137" t="s">
        <v>72</v>
      </c>
      <c r="C18" s="138"/>
      <c r="D18" s="11">
        <v>2823</v>
      </c>
      <c r="E18" s="8" t="s">
        <v>24</v>
      </c>
    </row>
    <row r="19" spans="2:5">
      <c r="B19" s="137" t="s">
        <v>25</v>
      </c>
      <c r="C19" s="138"/>
      <c r="D19" s="12">
        <f>C5/D18</f>
        <v>10.447101192584721</v>
      </c>
      <c r="E19" s="8" t="s">
        <v>23</v>
      </c>
    </row>
  </sheetData>
  <mergeCells count="3">
    <mergeCell ref="B17:E17"/>
    <mergeCell ref="B18:C18"/>
    <mergeCell ref="B19:C1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A28BC-84F9-4761-B9FB-01930C2E377A}">
  <dimension ref="B5:E19"/>
  <sheetViews>
    <sheetView showGridLines="0" topLeftCell="A5" zoomScale="130" zoomScaleNormal="130" workbookViewId="0">
      <selection activeCell="D19" sqref="D19"/>
    </sheetView>
  </sheetViews>
  <sheetFormatPr baseColWidth="10" defaultRowHeight="15.5"/>
  <cols>
    <col min="2" max="2" width="27.08203125" customWidth="1"/>
    <col min="3" max="3" width="10.83203125" customWidth="1"/>
    <col min="4" max="4" width="22.83203125" customWidth="1"/>
    <col min="5" max="5" width="18.83203125" customWidth="1"/>
    <col min="6" max="6" width="12.08203125" customWidth="1"/>
    <col min="7" max="7" width="10.25" customWidth="1"/>
  </cols>
  <sheetData>
    <row r="5" spans="2:5" ht="29">
      <c r="B5" s="13" t="s">
        <v>75</v>
      </c>
      <c r="C5" s="20">
        <f>Concentrado!D19</f>
        <v>14941.25</v>
      </c>
    </row>
    <row r="7" spans="2:5" ht="46.5">
      <c r="B7" s="14" t="s">
        <v>17</v>
      </c>
      <c r="C7" s="14" t="s">
        <v>39</v>
      </c>
      <c r="D7" s="14" t="s">
        <v>36</v>
      </c>
      <c r="E7" s="14" t="s">
        <v>37</v>
      </c>
    </row>
    <row r="8" spans="2:5">
      <c r="B8" s="9" t="s">
        <v>18</v>
      </c>
      <c r="C8" s="15">
        <f>'Consumo categoría'!C4</f>
        <v>0.37363820596679609</v>
      </c>
      <c r="D8" s="16">
        <f>$C$5*C8</f>
        <v>5582.6218449013923</v>
      </c>
      <c r="E8" s="17">
        <f t="shared" ref="E8:E15" si="0">D8</f>
        <v>5582.6218449013923</v>
      </c>
    </row>
    <row r="9" spans="2:5">
      <c r="B9" s="9" t="s">
        <v>19</v>
      </c>
      <c r="C9" s="15">
        <f>'Consumo categoría'!C5</f>
        <v>0.46292677584709002</v>
      </c>
      <c r="D9" s="16">
        <f t="shared" ref="D8:D13" si="1">$C$5*C9</f>
        <v>6916.7046896253341</v>
      </c>
      <c r="E9" s="17">
        <f t="shared" si="0"/>
        <v>6916.7046896253341</v>
      </c>
    </row>
    <row r="10" spans="2:5">
      <c r="B10" s="9" t="s">
        <v>21</v>
      </c>
      <c r="C10" s="15">
        <f>'Consumo categoría'!C6</f>
        <v>2.5819655238278555E-3</v>
      </c>
      <c r="D10" s="16">
        <f t="shared" si="1"/>
        <v>38.577792382892945</v>
      </c>
      <c r="E10" s="17">
        <f t="shared" si="0"/>
        <v>38.577792382892945</v>
      </c>
    </row>
    <row r="11" spans="2:5">
      <c r="B11" s="9" t="s">
        <v>20</v>
      </c>
      <c r="C11" s="15">
        <f>'Consumo categoría'!C7</f>
        <v>0.14077639934492184</v>
      </c>
      <c r="D11" s="16">
        <f t="shared" si="1"/>
        <v>2103.3753767123135</v>
      </c>
      <c r="E11" s="17">
        <f t="shared" si="0"/>
        <v>2103.3753767123135</v>
      </c>
    </row>
    <row r="12" spans="2:5">
      <c r="B12" s="9" t="s">
        <v>1061</v>
      </c>
      <c r="C12" s="15">
        <f>'Consumo categoría'!C8</f>
        <v>3.6264931916008382E-4</v>
      </c>
      <c r="D12" s="16">
        <f t="shared" si="1"/>
        <v>5.4184341399006026</v>
      </c>
      <c r="E12" s="17">
        <f t="shared" si="0"/>
        <v>5.4184341399006026</v>
      </c>
    </row>
    <row r="13" spans="2:5">
      <c r="B13" s="9" t="s">
        <v>22</v>
      </c>
      <c r="C13" s="15">
        <f>'Consumo categoría'!C9</f>
        <v>1.7482330180960275E-2</v>
      </c>
      <c r="D13" s="16">
        <f>$C$5*C13</f>
        <v>261.20786581627272</v>
      </c>
      <c r="E13" s="17">
        <f t="shared" si="0"/>
        <v>261.20786581627272</v>
      </c>
    </row>
    <row r="14" spans="2:5">
      <c r="B14" s="9" t="s">
        <v>1062</v>
      </c>
      <c r="C14" s="15">
        <f>'Consumo categoría'!C10</f>
        <v>2.2316738172439492E-3</v>
      </c>
      <c r="D14" s="16">
        <f>$C$5*C14</f>
        <v>33.343996421896158</v>
      </c>
      <c r="E14" s="17">
        <f t="shared" si="0"/>
        <v>33.343996421896158</v>
      </c>
    </row>
    <row r="15" spans="2:5">
      <c r="B15" s="10"/>
      <c r="C15" s="10"/>
      <c r="D15" s="18">
        <f>SUM(D8:D13)</f>
        <v>14907.906003578108</v>
      </c>
      <c r="E15" s="19">
        <f t="shared" si="0"/>
        <v>14907.906003578108</v>
      </c>
    </row>
    <row r="17" spans="2:5">
      <c r="B17" s="134" t="s">
        <v>26</v>
      </c>
      <c r="C17" s="135"/>
      <c r="D17" s="135"/>
      <c r="E17" s="136"/>
    </row>
    <row r="18" spans="2:5">
      <c r="B18" s="137" t="s">
        <v>73</v>
      </c>
      <c r="C18" s="138"/>
      <c r="D18" s="11">
        <v>2810</v>
      </c>
      <c r="E18" s="8" t="s">
        <v>24</v>
      </c>
    </row>
    <row r="19" spans="2:5">
      <c r="B19" s="137" t="s">
        <v>25</v>
      </c>
      <c r="C19" s="138"/>
      <c r="D19" s="12">
        <f>C5/D18</f>
        <v>5.3171708185053381</v>
      </c>
      <c r="E19" s="8" t="s">
        <v>23</v>
      </c>
    </row>
  </sheetData>
  <mergeCells count="3">
    <mergeCell ref="B17:E17"/>
    <mergeCell ref="B18:C18"/>
    <mergeCell ref="B19:C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t p C 2 W s + c S v + m A A A A + A A A A B I A H A B D b 2 5 m a W c v U G F j a 2 F n Z S 5 4 b W w g o h g A K K A U A A A A A A A A A A A A A A A A A A A A A A A A A A A A h Y + 9 D o I w G E V f h X S n P 6 A J k o 8 y u E p i Y m J Y m 1 K h E Y q h x f J u D j 6 S r y C J o m 6 O 9 + Q M 5 z 5 u d 8 i n r g 2 u a r C 6 N x l i m K J A G d l X 2 t Q Z G t 0 p T F D O Y S / k W d Q q m G V j 0 8 l W G W q c u 6 S E e O + x j 3 E / 1 C S i l J G y 2 B 1 k o z q B P r L + L 4 f a W C e M V I j D 8 R X D I 5 z E e J 1 s V p g l D M i C o d D m q 0 R z M a Z A f i B s x 9 a N g + L K h k U J Z J l A 3 i / 4 E 1 B L A w Q U A A I A C A C 2 k L Z 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p C 2 W i i K R 7 g O A A A A E Q A A A B M A H A B G b 3 J t d W x h c y 9 T Z W N 0 a W 9 u M S 5 t I K I Y A C i g F A A A A A A A A A A A A A A A A A A A A A A A A A A A A C t O T S 7 J z M 9 T C I b Q h t Y A U E s B A i 0 A F A A C A A g A t p C 2 W s + c S v + m A A A A + A A A A B I A A A A A A A A A A A A A A A A A A A A A A E N v b m Z p Z y 9 Q Y W N r Y W d l L n h t b F B L A Q I t A B Q A A g A I A L a Q t l o P y u m r p A A A A O k A A A A T A A A A A A A A A A A A A A A A A P I A A A B b Q 2 9 u d G V u d F 9 U e X B l c 1 0 u e G 1 s U E s B A i 0 A F A A C A A g A t p C 2 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F 4 / B e 9 K M 5 t M h p 1 r k h T + m o s A A A A A A g A A A A A A E G Y A A A A B A A A g A A A A P W s I k H x k h n t B 9 P J b E 9 j a 9 3 J 5 v M z l p c T P 5 z p 5 p L l b b O 4 A A A A A D o A A A A A C A A A g A A A A 5 z T Z Y c d O n h g P Y d q i O y N X 6 b A 9 w s O R i W 5 z y J v 2 t P X P s q h Q A A A A Q S O M a l k K i o 5 W 3 U M 9 e E T N S A F Q 1 O + y d d 3 Y e b 0 p i M d G C n U g i 9 x r s h 5 R e o C b n e i N w 1 4 n 4 X 3 a I c D A o R i 5 Y 4 d 6 1 L N S W c w l M N z u + r 0 o j G 4 E x C E + E q x A A A A A k P n I a C v 9 h / N X r 0 d K V P j o 4 d a K A x z h n 1 M 7 K 7 a J a N C X K b 6 c G o y b g / l 7 m / I E b i 8 x 3 y 8 O Z H i + V P 1 + D K q 8 U M Q B I S y T y w = = < / D a t a M a s h u p > 
</file>

<file path=customXml/itemProps1.xml><?xml version="1.0" encoding="utf-8"?>
<ds:datastoreItem xmlns:ds="http://schemas.openxmlformats.org/officeDocument/2006/customXml" ds:itemID="{67A977CC-819D-4C1B-B87A-843A7ECBD09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Captura de Inventario Energía</vt:lpstr>
      <vt:lpstr>Consumo edificios</vt:lpstr>
      <vt:lpstr>Consumo categoría</vt:lpstr>
      <vt:lpstr>Concentrado</vt:lpstr>
      <vt:lpstr>LBE 2025</vt:lpstr>
      <vt:lpstr>LBE 2024</vt:lpstr>
      <vt:lpstr>LBE 2023</vt:lpstr>
      <vt:lpstr>LBE 2022</vt:lpstr>
      <vt:lpstr>LBE 2021</vt:lpstr>
      <vt:lpstr>LBE 2020</vt:lpstr>
      <vt:lpstr>LBE Comp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dc:creator>
  <cp:lastModifiedBy>Usuario</cp:lastModifiedBy>
  <cp:lastPrinted>2019-10-14T21:06:45Z</cp:lastPrinted>
  <dcterms:created xsi:type="dcterms:W3CDTF">2019-01-23T17:45:59Z</dcterms:created>
  <dcterms:modified xsi:type="dcterms:W3CDTF">2025-05-23T01:37:10Z</dcterms:modified>
</cp:coreProperties>
</file>