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ARCIAL 2\"/>
    </mc:Choice>
  </mc:AlternateContent>
  <xr:revisionPtr revIDLastSave="0" documentId="13_ncr:1_{ECFB41B4-2F55-45D7-840A-44768967876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" sheetId="10" r:id="rId1"/>
    <sheet name="2" sheetId="22" r:id="rId2"/>
    <sheet name="3" sheetId="23" r:id="rId3"/>
    <sheet name="4" sheetId="24" r:id="rId4"/>
    <sheet name="Final" sheetId="25" r:id="rId5"/>
  </sheets>
  <definedNames>
    <definedName name="_xlnm.Print_Area" localSheetId="0">'1'!$A$1:$N$37</definedName>
    <definedName name="_xlnm.Print_Area" localSheetId="1">'2'!$A$1:$N$37</definedName>
    <definedName name="_xlnm.Print_Area" localSheetId="2">'3'!$A$1:$N$37</definedName>
    <definedName name="_xlnm.Print_Area" localSheetId="3">'4'!$A$1:$N$37</definedName>
    <definedName name="_xlnm.Print_Area" localSheetId="4">Final!$A$1:$N$37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0" l="1"/>
  <c r="M28" i="10"/>
  <c r="N28" i="10"/>
  <c r="N28" i="25" l="1"/>
  <c r="M28" i="25"/>
  <c r="K28" i="25"/>
  <c r="G28" i="25"/>
  <c r="F28" i="25"/>
  <c r="E19" i="25"/>
  <c r="I19" i="25" s="1"/>
  <c r="J19" i="25" s="1"/>
  <c r="D19" i="25"/>
  <c r="C19" i="25"/>
  <c r="A19" i="25"/>
  <c r="E18" i="25"/>
  <c r="I18" i="25" s="1"/>
  <c r="J18" i="25" s="1"/>
  <c r="D18" i="25"/>
  <c r="C18" i="25"/>
  <c r="A18" i="25"/>
  <c r="E17" i="25"/>
  <c r="I17" i="25" s="1"/>
  <c r="J17" i="25" s="1"/>
  <c r="D17" i="25"/>
  <c r="C17" i="25"/>
  <c r="A17" i="25"/>
  <c r="E16" i="25"/>
  <c r="I16" i="25" s="1"/>
  <c r="J16" i="25" s="1"/>
  <c r="D16" i="25"/>
  <c r="C16" i="25"/>
  <c r="A16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7" i="25" s="1"/>
  <c r="L8" i="25"/>
  <c r="H8" i="25"/>
  <c r="E8" i="25"/>
  <c r="N28" i="24"/>
  <c r="M28" i="24"/>
  <c r="K28" i="24"/>
  <c r="G28" i="24"/>
  <c r="F28" i="24"/>
  <c r="E27" i="24"/>
  <c r="I27" i="24" s="1"/>
  <c r="J27" i="24" s="1"/>
  <c r="D27" i="24"/>
  <c r="C27" i="24"/>
  <c r="A27" i="24"/>
  <c r="E26" i="24"/>
  <c r="I26" i="24" s="1"/>
  <c r="J26" i="24" s="1"/>
  <c r="D26" i="24"/>
  <c r="C26" i="24"/>
  <c r="A26" i="24"/>
  <c r="E25" i="24"/>
  <c r="I25" i="24" s="1"/>
  <c r="J25" i="24" s="1"/>
  <c r="D25" i="24"/>
  <c r="C25" i="24"/>
  <c r="A25" i="24"/>
  <c r="E24" i="24"/>
  <c r="I24" i="24" s="1"/>
  <c r="J24" i="24" s="1"/>
  <c r="D24" i="24"/>
  <c r="C24" i="24"/>
  <c r="A24" i="24"/>
  <c r="E23" i="24"/>
  <c r="I23" i="24" s="1"/>
  <c r="J23" i="24" s="1"/>
  <c r="D23" i="24"/>
  <c r="C23" i="24"/>
  <c r="A23" i="24"/>
  <c r="E22" i="24"/>
  <c r="I22" i="24" s="1"/>
  <c r="J22" i="24" s="1"/>
  <c r="D22" i="24"/>
  <c r="C22" i="24"/>
  <c r="A22" i="24"/>
  <c r="E21" i="24"/>
  <c r="I21" i="24" s="1"/>
  <c r="J21" i="24" s="1"/>
  <c r="D21" i="24"/>
  <c r="C21" i="24"/>
  <c r="A21" i="24"/>
  <c r="E20" i="24"/>
  <c r="I20" i="24" s="1"/>
  <c r="J20" i="24" s="1"/>
  <c r="D20" i="24"/>
  <c r="C20" i="24"/>
  <c r="A20" i="24"/>
  <c r="E19" i="24"/>
  <c r="I19" i="24" s="1"/>
  <c r="J19" i="24" s="1"/>
  <c r="D19" i="24"/>
  <c r="C19" i="24"/>
  <c r="A19" i="24"/>
  <c r="E18" i="24"/>
  <c r="I18" i="24" s="1"/>
  <c r="J18" i="24" s="1"/>
  <c r="D18" i="24"/>
  <c r="C18" i="24"/>
  <c r="A18" i="24"/>
  <c r="E17" i="24"/>
  <c r="I17" i="24" s="1"/>
  <c r="J17" i="24" s="1"/>
  <c r="D17" i="24"/>
  <c r="C17" i="24"/>
  <c r="A17" i="24"/>
  <c r="E16" i="24"/>
  <c r="I16" i="24" s="1"/>
  <c r="J16" i="24" s="1"/>
  <c r="D16" i="24"/>
  <c r="C16" i="24"/>
  <c r="A16" i="24"/>
  <c r="E15" i="24"/>
  <c r="I15" i="24" s="1"/>
  <c r="J15" i="24" s="1"/>
  <c r="D15" i="24"/>
  <c r="C15" i="24"/>
  <c r="A15" i="24"/>
  <c r="E14" i="24"/>
  <c r="I14" i="24" s="1"/>
  <c r="J14" i="24" s="1"/>
  <c r="D14" i="24"/>
  <c r="C14" i="24"/>
  <c r="A14" i="24"/>
  <c r="B10" i="24"/>
  <c r="B37" i="24" s="1"/>
  <c r="L8" i="24"/>
  <c r="H8" i="24"/>
  <c r="E8" i="24"/>
  <c r="N28" i="23"/>
  <c r="M28" i="23"/>
  <c r="K28" i="23"/>
  <c r="G28" i="23"/>
  <c r="F28" i="23"/>
  <c r="E27" i="23"/>
  <c r="I27" i="23" s="1"/>
  <c r="J27" i="23" s="1"/>
  <c r="D27" i="23"/>
  <c r="C27" i="23"/>
  <c r="A27" i="23"/>
  <c r="E26" i="23"/>
  <c r="I26" i="23" s="1"/>
  <c r="J26" i="23" s="1"/>
  <c r="D26" i="23"/>
  <c r="C26" i="23"/>
  <c r="A26" i="23"/>
  <c r="E25" i="23"/>
  <c r="I25" i="23" s="1"/>
  <c r="J25" i="23" s="1"/>
  <c r="D25" i="23"/>
  <c r="C25" i="23"/>
  <c r="A25" i="23"/>
  <c r="E24" i="23"/>
  <c r="I24" i="23" s="1"/>
  <c r="J24" i="23" s="1"/>
  <c r="D24" i="23"/>
  <c r="C24" i="23"/>
  <c r="A24" i="23"/>
  <c r="E23" i="23"/>
  <c r="I23" i="23" s="1"/>
  <c r="J23" i="23" s="1"/>
  <c r="D23" i="23"/>
  <c r="C23" i="23"/>
  <c r="A23" i="23"/>
  <c r="E22" i="23"/>
  <c r="I22" i="23" s="1"/>
  <c r="J22" i="23" s="1"/>
  <c r="D22" i="23"/>
  <c r="C22" i="23"/>
  <c r="A22" i="23"/>
  <c r="E21" i="23"/>
  <c r="I21" i="23" s="1"/>
  <c r="J21" i="23" s="1"/>
  <c r="D21" i="23"/>
  <c r="C21" i="23"/>
  <c r="A21" i="23"/>
  <c r="E20" i="23"/>
  <c r="I20" i="23" s="1"/>
  <c r="J20" i="23" s="1"/>
  <c r="D20" i="23"/>
  <c r="C20" i="23"/>
  <c r="A20" i="23"/>
  <c r="E19" i="23"/>
  <c r="I19" i="23" s="1"/>
  <c r="J19" i="23" s="1"/>
  <c r="D19" i="23"/>
  <c r="C19" i="23"/>
  <c r="A19" i="23"/>
  <c r="E18" i="23"/>
  <c r="I18" i="23" s="1"/>
  <c r="J18" i="23" s="1"/>
  <c r="D18" i="23"/>
  <c r="C18" i="23"/>
  <c r="A18" i="23"/>
  <c r="E17" i="23"/>
  <c r="I17" i="23" s="1"/>
  <c r="J17" i="23" s="1"/>
  <c r="D17" i="23"/>
  <c r="C17" i="23"/>
  <c r="A17" i="23"/>
  <c r="E16" i="23"/>
  <c r="I16" i="23" s="1"/>
  <c r="J16" i="23" s="1"/>
  <c r="D16" i="23"/>
  <c r="C16" i="23"/>
  <c r="A16" i="23"/>
  <c r="E15" i="23"/>
  <c r="I15" i="23" s="1"/>
  <c r="J15" i="23" s="1"/>
  <c r="D15" i="23"/>
  <c r="C15" i="23"/>
  <c r="A15" i="23"/>
  <c r="E14" i="23"/>
  <c r="I14" i="23" s="1"/>
  <c r="J14" i="23" s="1"/>
  <c r="D14" i="23"/>
  <c r="C14" i="23"/>
  <c r="A14" i="23"/>
  <c r="B10" i="23"/>
  <c r="B37" i="23" s="1"/>
  <c r="L8" i="23"/>
  <c r="H8" i="23"/>
  <c r="E8" i="23"/>
  <c r="C15" i="22"/>
  <c r="D15" i="22"/>
  <c r="E15" i="22"/>
  <c r="L15" i="22" s="1"/>
  <c r="A15" i="22"/>
  <c r="C16" i="22"/>
  <c r="D16" i="22"/>
  <c r="E16" i="22"/>
  <c r="L16" i="22" s="1"/>
  <c r="A16" i="22"/>
  <c r="C17" i="22"/>
  <c r="D17" i="22"/>
  <c r="E17" i="22"/>
  <c r="A18" i="22"/>
  <c r="C18" i="22"/>
  <c r="D18" i="22"/>
  <c r="E18" i="22"/>
  <c r="L18" i="22" s="1"/>
  <c r="C14" i="22"/>
  <c r="D14" i="22"/>
  <c r="E14" i="22"/>
  <c r="A14" i="22"/>
  <c r="B10" i="22"/>
  <c r="B37" i="22" s="1"/>
  <c r="L8" i="22"/>
  <c r="H8" i="22"/>
  <c r="E8" i="22"/>
  <c r="N28" i="22"/>
  <c r="M28" i="22"/>
  <c r="K28" i="22"/>
  <c r="G28" i="22"/>
  <c r="F28" i="22"/>
  <c r="F28" i="10"/>
  <c r="E28" i="10"/>
  <c r="L18" i="10"/>
  <c r="I18" i="10"/>
  <c r="L17" i="10"/>
  <c r="L16" i="10"/>
  <c r="I16" i="10"/>
  <c r="L15" i="10"/>
  <c r="I15" i="10"/>
  <c r="I14" i="10"/>
  <c r="L17" i="22" l="1"/>
  <c r="I17" i="22"/>
  <c r="I16" i="22"/>
  <c r="I15" i="22"/>
  <c r="I14" i="22"/>
  <c r="L14" i="25"/>
  <c r="L15" i="25"/>
  <c r="L16" i="25"/>
  <c r="L17" i="25"/>
  <c r="L18" i="25"/>
  <c r="L19" i="25"/>
  <c r="H14" i="25"/>
  <c r="H15" i="25"/>
  <c r="H16" i="25"/>
  <c r="H17" i="25"/>
  <c r="H18" i="25"/>
  <c r="H19" i="25"/>
  <c r="E28" i="25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E28" i="24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E28" i="23"/>
  <c r="I18" i="22"/>
  <c r="L14" i="22"/>
  <c r="E28" i="22"/>
  <c r="I28" i="10"/>
  <c r="L28" i="10"/>
  <c r="I28" i="25" l="1"/>
  <c r="J28" i="25" s="1"/>
  <c r="L28" i="25"/>
  <c r="H28" i="25"/>
  <c r="I28" i="24"/>
  <c r="J28" i="24" s="1"/>
  <c r="L28" i="24"/>
  <c r="H28" i="24"/>
  <c r="I28" i="23"/>
  <c r="J28" i="23" s="1"/>
  <c r="L28" i="23"/>
  <c r="H28" i="23"/>
  <c r="I28" i="22"/>
  <c r="L2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<sst xmlns="http://schemas.openxmlformats.org/spreadsheetml/2006/main" count="195" uniqueCount="48">
  <si>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</si>
  <si>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</si>
  <si>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</si>
  <si>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</si>
  <si>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</si>
  <si>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</si>
  <si>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</si>
  <si>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</si>
  <si>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</si>
  <si>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</si>
  <si>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</si>
  <si>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</si>
  <si>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</si>
  <si>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</si>
  <si>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</si>
  <si>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</si>
  <si>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</si>
  <si>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</si>
  <si>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</si>
  <si>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</si>
  <si>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</si>
  <si>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</si>
  <si>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</si>
  <si>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</si>
  <si>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</si>
  <si>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</si>
  <si>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</si>
  <si>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</si>
  <si>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</si>
  <si>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</si>
  <si>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</si>
  <si>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INDUSTRIAL</t>
  </si>
  <si>
    <t>MII. ARMANDO ALVARADO ALVARADO</t>
  </si>
  <si>
    <t>IIND</t>
  </si>
  <si>
    <t>T</t>
  </si>
  <si>
    <t>MTRA. FLOR ILIANA CHONTAL PELAYO</t>
  </si>
  <si>
    <t>AGOSTO - DICIEMBRE 2025</t>
  </si>
  <si>
    <t>METROLOGIA Y NORMALIZACION</t>
  </si>
  <si>
    <t>DIBUJO INDUSTRIAL</t>
  </si>
  <si>
    <t>LOGISTICA Y CADENA DE SUMINISTRO</t>
  </si>
  <si>
    <t>INVESTIGACION DE OPERACIONES</t>
  </si>
  <si>
    <t>301 A</t>
  </si>
  <si>
    <t>301 B</t>
  </si>
  <si>
    <t>101 C</t>
  </si>
  <si>
    <t>701 A</t>
  </si>
  <si>
    <t>304 B</t>
  </si>
  <si>
    <t>ISC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</si>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</sst>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  <xdr:twoCellAnchor editAs="oneCell">
    <xdr:from>
      <xdr:col>3</xdr:col>
      <xdr:colOff>11205</xdr:colOff>
      <xdr:row>33</xdr:row>
      <xdr:rowOff>78441</xdr:rowOff>
    </xdr:from>
    <xdr:to>
      <xdr:col>3</xdr:col>
      <xdr:colOff>784410</xdr:colOff>
      <xdr:row>33</xdr:row>
      <xdr:rowOff>786092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3272117" y="7676029"/>
          <a:ext cx="773205" cy="7188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  <xdr:twoCellAnchor editAs="oneCell">
    <xdr:from>
      <xdr:col>2</xdr:col>
      <xdr:colOff>392205</xdr:colOff>
      <xdr:row>33</xdr:row>
      <xdr:rowOff>78441</xdr:rowOff>
    </xdr:from>
    <xdr:to>
      <xdr:col>3</xdr:col>
      <xdr:colOff>717175</xdr:colOff>
      <xdr:row>33</xdr:row>
      <xdr:rowOff>786092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8F797C-3418-4E83-BA75-725BC702DCEF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3283323" y="7373470"/>
          <a:ext cx="773205" cy="707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opLeftCell="A30" zoomScale="85" zoomScaleNormal="85" zoomScaleSheetLayoutView="100" workbookViewId="0">
      <selection activeCell="G37" sqref="G37:J3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6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40" t="s">
        <v>2</v>
      </c>
      <c r="B6" s="40"/>
      <c r="C6" s="40"/>
      <c r="D6" s="40"/>
      <c r="E6" s="41" t="s">
        <v>31</v>
      </c>
      <c r="F6" s="41"/>
      <c r="G6" s="41"/>
      <c r="H6" s="41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1" t="s">
        <v>4</v>
      </c>
      <c r="C8" s="31"/>
      <c r="D8" s="14" t="s">
        <v>5</v>
      </c>
      <c r="E8" s="5">
        <v>5</v>
      </c>
      <c r="G8" s="4" t="s">
        <v>6</v>
      </c>
      <c r="H8" s="5">
        <v>4</v>
      </c>
      <c r="I8" s="37" t="s">
        <v>7</v>
      </c>
      <c r="J8" s="37"/>
      <c r="K8" s="37"/>
      <c r="L8" s="31" t="s">
        <v>36</v>
      </c>
      <c r="M8" s="31"/>
      <c r="N8" s="31"/>
    </row>
    <row r="10" spans="1:14" x14ac:dyDescent="0.2">
      <c r="A10" s="4" t="s">
        <v>8</v>
      </c>
      <c r="B10" s="31" t="s">
        <v>32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5" t="s">
        <v>10</v>
      </c>
      <c r="C12" s="35" t="s">
        <v>11</v>
      </c>
      <c r="D12" s="26" t="s">
        <v>12</v>
      </c>
      <c r="E12" s="26" t="s">
        <v>13</v>
      </c>
      <c r="F12" s="26" t="s">
        <v>14</v>
      </c>
      <c r="G12" s="26"/>
      <c r="H12" s="26" t="s">
        <v>15</v>
      </c>
      <c r="I12" s="26" t="s">
        <v>16</v>
      </c>
      <c r="J12" s="26" t="s">
        <v>17</v>
      </c>
      <c r="K12" s="26" t="s">
        <v>18</v>
      </c>
      <c r="L12" s="26" t="s">
        <v>19</v>
      </c>
      <c r="M12" s="26" t="s">
        <v>20</v>
      </c>
      <c r="N12" s="32" t="s">
        <v>21</v>
      </c>
    </row>
    <row r="13" spans="1:14" x14ac:dyDescent="0.2">
      <c r="A13" s="39"/>
      <c r="B13" s="36"/>
      <c r="C13" s="36"/>
      <c r="D13" s="27"/>
      <c r="E13" s="27"/>
      <c r="F13" s="7" t="s">
        <v>22</v>
      </c>
      <c r="G13" s="7" t="s">
        <v>23</v>
      </c>
      <c r="H13" s="27"/>
      <c r="I13" s="27"/>
      <c r="J13" s="27"/>
      <c r="K13" s="27"/>
      <c r="L13" s="27"/>
      <c r="M13" s="27"/>
      <c r="N13" s="33"/>
    </row>
    <row r="14" spans="1:14" s="11" customFormat="1" x14ac:dyDescent="0.2">
      <c r="A14" s="8" t="s">
        <v>37</v>
      </c>
      <c r="B14" s="9" t="s">
        <v>21</v>
      </c>
      <c r="C14" s="9" t="s">
        <v>41</v>
      </c>
      <c r="D14" s="9" t="s">
        <v>33</v>
      </c>
      <c r="E14" s="9">
        <v>36</v>
      </c>
      <c r="F14" s="9">
        <v>31</v>
      </c>
      <c r="G14" s="9"/>
      <c r="H14" s="10"/>
      <c r="I14" s="9">
        <f t="shared" ref="I14:I28" si="0">(E14-SUM(F14:G14))-K14</f>
        <v>5</v>
      </c>
      <c r="J14" s="10"/>
      <c r="K14" s="9">
        <v>0</v>
      </c>
      <c r="L14" s="10">
        <v>0</v>
      </c>
      <c r="M14" s="9">
        <v>75</v>
      </c>
      <c r="N14" s="15">
        <v>0.86</v>
      </c>
    </row>
    <row r="15" spans="1:14" s="11" customFormat="1" x14ac:dyDescent="0.2">
      <c r="A15" s="8" t="s">
        <v>37</v>
      </c>
      <c r="B15" s="9" t="s">
        <v>21</v>
      </c>
      <c r="C15" s="9" t="s">
        <v>42</v>
      </c>
      <c r="D15" s="9" t="s">
        <v>33</v>
      </c>
      <c r="E15" s="9">
        <v>31</v>
      </c>
      <c r="F15" s="9">
        <v>19</v>
      </c>
      <c r="G15" s="9"/>
      <c r="H15" s="10"/>
      <c r="I15" s="9">
        <f t="shared" si="0"/>
        <v>12</v>
      </c>
      <c r="J15" s="10"/>
      <c r="K15" s="9">
        <v>0</v>
      </c>
      <c r="L15" s="10">
        <f t="shared" ref="L15:L28" si="1">K15/E15</f>
        <v>0</v>
      </c>
      <c r="M15" s="9">
        <v>49</v>
      </c>
      <c r="N15" s="15">
        <v>0.61</v>
      </c>
    </row>
    <row r="16" spans="1:14" s="11" customFormat="1" x14ac:dyDescent="0.2">
      <c r="A16" s="8" t="s">
        <v>38</v>
      </c>
      <c r="B16" s="9">
        <v>1</v>
      </c>
      <c r="C16" s="9" t="s">
        <v>43</v>
      </c>
      <c r="D16" s="9" t="s">
        <v>33</v>
      </c>
      <c r="E16" s="9">
        <v>37</v>
      </c>
      <c r="F16" s="9">
        <v>30</v>
      </c>
      <c r="G16" s="9"/>
      <c r="H16" s="10"/>
      <c r="I16" s="9">
        <f t="shared" si="0"/>
        <v>7</v>
      </c>
      <c r="J16" s="10"/>
      <c r="K16" s="9">
        <v>0</v>
      </c>
      <c r="L16" s="10">
        <f t="shared" si="1"/>
        <v>0</v>
      </c>
      <c r="M16" s="9">
        <v>64</v>
      </c>
      <c r="N16" s="15">
        <v>0.81</v>
      </c>
    </row>
    <row r="17" spans="1:14" s="11" customFormat="1" x14ac:dyDescent="0.2">
      <c r="A17" s="11" t="s">
        <v>39</v>
      </c>
      <c r="B17" s="9" t="s">
        <v>21</v>
      </c>
      <c r="C17" s="9" t="s">
        <v>44</v>
      </c>
      <c r="D17" s="9" t="s">
        <v>33</v>
      </c>
      <c r="E17" s="9">
        <v>7</v>
      </c>
      <c r="F17" s="9">
        <v>4</v>
      </c>
      <c r="G17" s="9"/>
      <c r="H17" s="10"/>
      <c r="I17" s="9">
        <f t="shared" si="0"/>
        <v>3</v>
      </c>
      <c r="J17" s="10"/>
      <c r="K17" s="9">
        <v>0</v>
      </c>
      <c r="L17" s="10">
        <f t="shared" si="1"/>
        <v>0</v>
      </c>
      <c r="M17" s="9">
        <v>49</v>
      </c>
      <c r="N17" s="15">
        <v>0.56999999999999995</v>
      </c>
    </row>
    <row r="18" spans="1:14" s="11" customFormat="1" x14ac:dyDescent="0.2">
      <c r="A18" s="8" t="s">
        <v>40</v>
      </c>
      <c r="B18" s="9" t="s">
        <v>21</v>
      </c>
      <c r="C18" s="9" t="s">
        <v>45</v>
      </c>
      <c r="D18" s="9" t="s">
        <v>46</v>
      </c>
      <c r="E18" s="9">
        <v>11</v>
      </c>
      <c r="F18" s="9">
        <v>8</v>
      </c>
      <c r="G18" s="9"/>
      <c r="H18" s="10"/>
      <c r="I18" s="9">
        <f t="shared" si="0"/>
        <v>3</v>
      </c>
      <c r="J18" s="10"/>
      <c r="K18" s="9">
        <v>0</v>
      </c>
      <c r="L18" s="10">
        <f t="shared" si="1"/>
        <v>0</v>
      </c>
      <c r="M18" s="9">
        <v>56</v>
      </c>
      <c r="N18" s="15">
        <v>0.73</v>
      </c>
    </row>
    <row r="19" spans="1:14" s="11" customFormat="1" x14ac:dyDescent="0.2">
      <c r="A19" s="8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8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8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8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8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8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8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8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">
      <c r="A27" s="8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92</v>
      </c>
      <c r="G28" s="17"/>
      <c r="H28" s="18"/>
      <c r="I28" s="17">
        <f t="shared" si="0"/>
        <v>30</v>
      </c>
      <c r="J28" s="18"/>
      <c r="K28" s="17">
        <v>0</v>
      </c>
      <c r="L28" s="18">
        <f t="shared" si="1"/>
        <v>0</v>
      </c>
      <c r="M28" s="17">
        <f>AVERAGE(M14:M27)</f>
        <v>58.6</v>
      </c>
      <c r="N28" s="19">
        <f>AVERAGE(N14:N27)</f>
        <v>0.71599999999999997</v>
      </c>
    </row>
    <row r="30" spans="1:14" ht="120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">
      <c r="A32" s="12"/>
    </row>
    <row r="33" spans="1:10" x14ac:dyDescent="0.2">
      <c r="B33" s="28" t="s">
        <v>27</v>
      </c>
      <c r="C33" s="28"/>
      <c r="D33" s="28"/>
      <c r="G33" s="29" t="s">
        <v>28</v>
      </c>
      <c r="H33" s="29"/>
      <c r="I33" s="29"/>
      <c r="J33" s="29"/>
    </row>
    <row r="34" spans="1:10" ht="62.25" customHeight="1" x14ac:dyDescent="0.2">
      <c r="B34" s="30"/>
      <c r="C34" s="30"/>
      <c r="D34" s="30"/>
      <c r="G34" s="31"/>
      <c r="H34" s="31"/>
      <c r="I34" s="31"/>
      <c r="J34" s="31"/>
    </row>
    <row r="35" spans="1:10" hidden="1" x14ac:dyDescent="0.2">
      <c r="A35" s="23" t="e">
        <v>#REF!</v>
      </c>
      <c r="B35" s="23"/>
      <c r="C35" s="6"/>
      <c r="E35" s="23"/>
      <c r="F35" s="23"/>
      <c r="G35" s="23"/>
      <c r="H35" s="23"/>
    </row>
    <row r="36" spans="1:10" hidden="1" x14ac:dyDescent="0.2"/>
    <row r="37" spans="1:10" ht="45" customHeight="1" x14ac:dyDescent="0.2">
      <c r="B37" s="24" t="s">
        <v>32</v>
      </c>
      <c r="C37" s="24"/>
      <c r="D37" s="24"/>
      <c r="E37" s="13"/>
      <c r="F37" s="13"/>
      <c r="G37" s="25" t="s">
        <v>35</v>
      </c>
      <c r="H37" s="25"/>
      <c r="I37" s="25"/>
      <c r="J37" s="25"/>
    </row>
  </sheetData>
  <mergeCells count="31">
    <mergeCell ref="A3:N3"/>
    <mergeCell ref="A5:N5"/>
    <mergeCell ref="A6:D6"/>
    <mergeCell ref="E6:H6"/>
    <mergeCell ref="B1:N1"/>
    <mergeCell ref="M12:M13"/>
    <mergeCell ref="N12:N13"/>
    <mergeCell ref="A30:N30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L12:L13"/>
    <mergeCell ref="B33:D33"/>
    <mergeCell ref="G33:J33"/>
    <mergeCell ref="B34:D34"/>
    <mergeCell ref="G34:J34"/>
    <mergeCell ref="A35:B35"/>
    <mergeCell ref="E35:H35"/>
    <mergeCell ref="B37:D37"/>
    <mergeCell ref="G37:J37"/>
    <mergeCell ref="K12:K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tabSelected="1" zoomScale="85" zoomScaleNormal="85" zoomScaleSheetLayoutView="100" workbookViewId="0">
      <selection activeCell="Q15" sqref="Q15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6.710937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40" t="s">
        <v>2</v>
      </c>
      <c r="B6" s="40"/>
      <c r="C6" s="40"/>
      <c r="D6" s="40"/>
      <c r="E6" s="41" t="s">
        <v>31</v>
      </c>
      <c r="F6" s="41"/>
      <c r="G6" s="41"/>
      <c r="H6" s="41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1">
        <v>2</v>
      </c>
      <c r="C8" s="31"/>
      <c r="D8" s="14" t="s">
        <v>5</v>
      </c>
      <c r="E8" s="20">
        <f>'1'!E8</f>
        <v>5</v>
      </c>
      <c r="F8"/>
      <c r="G8" s="4" t="s">
        <v>6</v>
      </c>
      <c r="H8" s="20">
        <f>'1'!H8</f>
        <v>4</v>
      </c>
      <c r="I8" s="37" t="s">
        <v>7</v>
      </c>
      <c r="J8" s="37"/>
      <c r="K8" s="37"/>
      <c r="L8" s="31" t="str">
        <f>'1'!L8</f>
        <v>AGOSTO - DICIEMBRE 2025</v>
      </c>
      <c r="M8" s="31"/>
      <c r="N8" s="31"/>
    </row>
    <row r="10" spans="1:14" x14ac:dyDescent="0.2">
      <c r="A10" s="4" t="s">
        <v>8</v>
      </c>
      <c r="B10" s="31" t="str">
        <f>'1'!B10</f>
        <v>MII. ARMANDO ALVARADO ALVARADO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5" t="s">
        <v>10</v>
      </c>
      <c r="C12" s="35" t="s">
        <v>11</v>
      </c>
      <c r="D12" s="26" t="s">
        <v>12</v>
      </c>
      <c r="E12" s="26" t="s">
        <v>13</v>
      </c>
      <c r="F12" s="26" t="s">
        <v>14</v>
      </c>
      <c r="G12" s="26"/>
      <c r="H12" s="26" t="s">
        <v>15</v>
      </c>
      <c r="I12" s="26" t="s">
        <v>16</v>
      </c>
      <c r="J12" s="26" t="s">
        <v>17</v>
      </c>
      <c r="K12" s="26" t="s">
        <v>18</v>
      </c>
      <c r="L12" s="26" t="s">
        <v>19</v>
      </c>
      <c r="M12" s="26" t="s">
        <v>20</v>
      </c>
      <c r="N12" s="32" t="s">
        <v>21</v>
      </c>
    </row>
    <row r="13" spans="1:14" x14ac:dyDescent="0.2">
      <c r="A13" s="39"/>
      <c r="B13" s="36"/>
      <c r="C13" s="36"/>
      <c r="D13" s="27"/>
      <c r="E13" s="27"/>
      <c r="F13" s="7" t="s">
        <v>22</v>
      </c>
      <c r="G13" s="7" t="s">
        <v>23</v>
      </c>
      <c r="H13" s="27"/>
      <c r="I13" s="27"/>
      <c r="J13" s="27"/>
      <c r="K13" s="27"/>
      <c r="L13" s="27"/>
      <c r="M13" s="27"/>
      <c r="N13" s="33"/>
    </row>
    <row r="14" spans="1:14" s="11" customFormat="1" x14ac:dyDescent="0.2">
      <c r="A14" s="9" t="str">
        <f>'1'!A14</f>
        <v>METROLOGIA Y NORMALIZACION</v>
      </c>
      <c r="B14" s="9" t="s">
        <v>47</v>
      </c>
      <c r="C14" s="9" t="str">
        <f>'1'!C14</f>
        <v>301 A</v>
      </c>
      <c r="D14" s="9" t="str">
        <f>'1'!D14</f>
        <v>IIND</v>
      </c>
      <c r="E14" s="9">
        <f>'1'!E14</f>
        <v>36</v>
      </c>
      <c r="F14" s="9">
        <v>31</v>
      </c>
      <c r="G14" s="9"/>
      <c r="H14" s="10"/>
      <c r="I14" s="9">
        <f t="shared" ref="I14:I28" si="0">(E14-SUM(F14:G14))-K14</f>
        <v>5</v>
      </c>
      <c r="J14" s="10"/>
      <c r="K14" s="9">
        <v>0</v>
      </c>
      <c r="L14" s="10">
        <f t="shared" ref="L14:L28" si="1">K14/E14</f>
        <v>0</v>
      </c>
      <c r="M14" s="9">
        <v>78</v>
      </c>
      <c r="N14" s="15">
        <v>0.8</v>
      </c>
    </row>
    <row r="15" spans="1:14" s="11" customFormat="1" x14ac:dyDescent="0.2">
      <c r="A15" s="22" t="str">
        <f>'1'!A15</f>
        <v>METROLOGIA Y NORMALIZACION</v>
      </c>
      <c r="B15" s="9" t="s">
        <v>47</v>
      </c>
      <c r="C15" s="9" t="str">
        <f>'1'!C15</f>
        <v>301 B</v>
      </c>
      <c r="D15" s="9" t="str">
        <f>'1'!D15</f>
        <v>IIND</v>
      </c>
      <c r="E15" s="9">
        <f>'1'!E15</f>
        <v>31</v>
      </c>
      <c r="F15" s="9">
        <v>31</v>
      </c>
      <c r="G15" s="9"/>
      <c r="H15" s="10"/>
      <c r="I15" s="9">
        <f t="shared" si="0"/>
        <v>0</v>
      </c>
      <c r="J15" s="10"/>
      <c r="K15" s="9">
        <v>0</v>
      </c>
      <c r="L15" s="10">
        <f t="shared" si="1"/>
        <v>0</v>
      </c>
      <c r="M15" s="9">
        <v>80</v>
      </c>
      <c r="N15" s="15">
        <v>0.57999999999999996</v>
      </c>
    </row>
    <row r="16" spans="1:14" s="11" customFormat="1" x14ac:dyDescent="0.2">
      <c r="A16" s="9" t="str">
        <f>'1'!A16</f>
        <v>DIBUJO INDUSTRIAL</v>
      </c>
      <c r="B16" s="9" t="s">
        <v>47</v>
      </c>
      <c r="C16" s="9" t="str">
        <f>'1'!C16</f>
        <v>101 C</v>
      </c>
      <c r="D16" s="9" t="str">
        <f>'1'!D16</f>
        <v>IIND</v>
      </c>
      <c r="E16" s="9">
        <f>'1'!E16</f>
        <v>37</v>
      </c>
      <c r="F16" s="9">
        <v>31</v>
      </c>
      <c r="G16" s="9"/>
      <c r="H16" s="10"/>
      <c r="I16" s="9">
        <f t="shared" si="0"/>
        <v>6</v>
      </c>
      <c r="J16" s="10"/>
      <c r="K16" s="9">
        <v>0</v>
      </c>
      <c r="L16" s="10">
        <f t="shared" si="1"/>
        <v>0</v>
      </c>
      <c r="M16" s="9">
        <v>65</v>
      </c>
      <c r="N16" s="15">
        <v>0.78</v>
      </c>
    </row>
    <row r="17" spans="1:14" s="11" customFormat="1" x14ac:dyDescent="0.2">
      <c r="A17" s="21" t="s">
        <v>39</v>
      </c>
      <c r="B17" s="9" t="s">
        <v>47</v>
      </c>
      <c r="C17" s="9" t="str">
        <f>'1'!C17</f>
        <v>701 A</v>
      </c>
      <c r="D17" s="9" t="str">
        <f>'1'!D17</f>
        <v>IIND</v>
      </c>
      <c r="E17" s="9">
        <f>'1'!E17</f>
        <v>7</v>
      </c>
      <c r="F17" s="9">
        <v>6</v>
      </c>
      <c r="G17" s="9"/>
      <c r="H17" s="10"/>
      <c r="I17" s="9">
        <f t="shared" si="0"/>
        <v>1</v>
      </c>
      <c r="J17" s="10"/>
      <c r="K17" s="9">
        <v>0</v>
      </c>
      <c r="L17" s="10">
        <f t="shared" si="1"/>
        <v>0</v>
      </c>
      <c r="M17" s="9">
        <v>73</v>
      </c>
      <c r="N17" s="15">
        <v>0.86</v>
      </c>
    </row>
    <row r="18" spans="1:14" s="11" customFormat="1" x14ac:dyDescent="0.2">
      <c r="A18" s="9" t="str">
        <f>'1'!A18</f>
        <v>INVESTIGACION DE OPERACIONES</v>
      </c>
      <c r="B18" s="9" t="s">
        <v>47</v>
      </c>
      <c r="C18" s="9" t="str">
        <f>'1'!C18</f>
        <v>304 B</v>
      </c>
      <c r="D18" s="9" t="str">
        <f>'1'!D18</f>
        <v>ISC</v>
      </c>
      <c r="E18" s="9">
        <f>'1'!E18</f>
        <v>11</v>
      </c>
      <c r="F18" s="9">
        <v>11</v>
      </c>
      <c r="G18" s="9"/>
      <c r="H18" s="10"/>
      <c r="I18" s="9">
        <f t="shared" si="0"/>
        <v>0</v>
      </c>
      <c r="J18" s="10"/>
      <c r="K18" s="9">
        <v>0</v>
      </c>
      <c r="L18" s="10">
        <f t="shared" si="1"/>
        <v>0</v>
      </c>
      <c r="M18" s="9">
        <v>85</v>
      </c>
      <c r="N18" s="15">
        <v>0.55000000000000004</v>
      </c>
    </row>
    <row r="19" spans="1:14" s="11" customFormat="1" x14ac:dyDescent="0.2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110</v>
      </c>
      <c r="G28" s="17">
        <f>SUM(G14:G27)</f>
        <v>0</v>
      </c>
      <c r="H28" s="18"/>
      <c r="I28" s="17">
        <f t="shared" si="0"/>
        <v>12</v>
      </c>
      <c r="J28" s="18"/>
      <c r="K28" s="17">
        <f>SUM(K14:K27)</f>
        <v>0</v>
      </c>
      <c r="L28" s="18">
        <f t="shared" si="1"/>
        <v>0</v>
      </c>
      <c r="M28" s="17">
        <f>AVERAGE(M14:M27)</f>
        <v>76.2</v>
      </c>
      <c r="N28" s="19">
        <f>AVERAGE(N14:N27)</f>
        <v>0.71400000000000008</v>
      </c>
    </row>
    <row r="30" spans="1:14" ht="120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">
      <c r="A32" s="12"/>
    </row>
    <row r="33" spans="1:10" x14ac:dyDescent="0.2">
      <c r="B33" s="28" t="s">
        <v>27</v>
      </c>
      <c r="C33" s="28"/>
      <c r="D33" s="28"/>
      <c r="G33" s="29" t="s">
        <v>28</v>
      </c>
      <c r="H33" s="29"/>
      <c r="I33" s="29"/>
      <c r="J33" s="29"/>
    </row>
    <row r="34" spans="1:10" ht="62.25" customHeight="1" x14ac:dyDescent="0.2">
      <c r="B34" s="30"/>
      <c r="C34" s="30"/>
      <c r="D34" s="30"/>
      <c r="G34" s="31"/>
      <c r="H34" s="31"/>
      <c r="I34" s="31"/>
      <c r="J34" s="31"/>
    </row>
    <row r="35" spans="1:10" hidden="1" x14ac:dyDescent="0.2">
      <c r="A35" s="23" t="e">
        <v>#REF!</v>
      </c>
      <c r="B35" s="23"/>
      <c r="C35" s="6"/>
      <c r="E35" s="23"/>
      <c r="F35" s="23"/>
      <c r="G35" s="23"/>
      <c r="H35" s="23"/>
    </row>
    <row r="36" spans="1:10" hidden="1" x14ac:dyDescent="0.2"/>
    <row r="37" spans="1:10" ht="45" customHeight="1" x14ac:dyDescent="0.2">
      <c r="B37" s="25" t="str">
        <f>B10</f>
        <v>MII. ARMANDO ALVARADO ALVARADO</v>
      </c>
      <c r="C37" s="25"/>
      <c r="D37" s="25"/>
      <c r="E37" s="13"/>
      <c r="F37" s="13"/>
      <c r="G37" s="25" t="s">
        <v>35</v>
      </c>
      <c r="H37" s="25"/>
      <c r="I37" s="25"/>
      <c r="J37" s="25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opLeftCell="A19" zoomScale="85" zoomScaleNormal="85" zoomScaleSheetLayoutView="100" workbookViewId="0">
      <selection activeCell="B1" sqref="B1:N1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40" t="s">
        <v>2</v>
      </c>
      <c r="B6" s="40"/>
      <c r="C6" s="40"/>
      <c r="D6" s="40"/>
      <c r="E6" s="41"/>
      <c r="F6" s="41"/>
      <c r="G6" s="41"/>
      <c r="H6" s="41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1">
        <v>3</v>
      </c>
      <c r="C8" s="31"/>
      <c r="D8" s="14" t="s">
        <v>5</v>
      </c>
      <c r="E8" s="20">
        <f>'1'!E8</f>
        <v>5</v>
      </c>
      <c r="F8"/>
      <c r="G8" s="4" t="s">
        <v>6</v>
      </c>
      <c r="H8" s="20">
        <f>'1'!H8</f>
        <v>4</v>
      </c>
      <c r="I8" s="37" t="s">
        <v>7</v>
      </c>
      <c r="J8" s="37"/>
      <c r="K8" s="37"/>
      <c r="L8" s="31" t="str">
        <f>'1'!L8</f>
        <v>AGOSTO - DICIEMBRE 2025</v>
      </c>
      <c r="M8" s="31"/>
      <c r="N8" s="31"/>
    </row>
    <row r="10" spans="1:14" x14ac:dyDescent="0.2">
      <c r="A10" s="4" t="s">
        <v>8</v>
      </c>
      <c r="B10" s="31" t="str">
        <f>'1'!B10</f>
        <v>MII. ARMANDO ALVARADO ALVARADO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5" t="s">
        <v>10</v>
      </c>
      <c r="C12" s="35" t="s">
        <v>11</v>
      </c>
      <c r="D12" s="26" t="s">
        <v>12</v>
      </c>
      <c r="E12" s="26" t="s">
        <v>13</v>
      </c>
      <c r="F12" s="26" t="s">
        <v>14</v>
      </c>
      <c r="G12" s="26"/>
      <c r="H12" s="26" t="s">
        <v>15</v>
      </c>
      <c r="I12" s="26" t="s">
        <v>16</v>
      </c>
      <c r="J12" s="26" t="s">
        <v>17</v>
      </c>
      <c r="K12" s="26" t="s">
        <v>18</v>
      </c>
      <c r="L12" s="26" t="s">
        <v>19</v>
      </c>
      <c r="M12" s="26" t="s">
        <v>20</v>
      </c>
      <c r="N12" s="32" t="s">
        <v>21</v>
      </c>
    </row>
    <row r="13" spans="1:14" x14ac:dyDescent="0.2">
      <c r="A13" s="39"/>
      <c r="B13" s="36"/>
      <c r="C13" s="36"/>
      <c r="D13" s="27"/>
      <c r="E13" s="27"/>
      <c r="F13" s="7" t="s">
        <v>22</v>
      </c>
      <c r="G13" s="7" t="s">
        <v>23</v>
      </c>
      <c r="H13" s="27"/>
      <c r="I13" s="27"/>
      <c r="J13" s="27"/>
      <c r="K13" s="27"/>
      <c r="L13" s="27"/>
      <c r="M13" s="27"/>
      <c r="N13" s="33"/>
    </row>
    <row r="14" spans="1:14" s="11" customFormat="1" ht="25.5" x14ac:dyDescent="0.2">
      <c r="A14" s="9" t="str">
        <f>'1'!A14</f>
        <v>METROLOGIA Y NORMALIZACION</v>
      </c>
      <c r="B14" s="9"/>
      <c r="C14" s="9" t="str">
        <f>'1'!C14</f>
        <v>301 A</v>
      </c>
      <c r="D14" s="9" t="str">
        <f>'1'!D14</f>
        <v>IIND</v>
      </c>
      <c r="E14" s="9">
        <f>'1'!E14</f>
        <v>36</v>
      </c>
      <c r="F14" s="9"/>
      <c r="G14" s="9"/>
      <c r="H14" s="10">
        <f t="shared" ref="H14:H27" si="0">F14/E14</f>
        <v>0</v>
      </c>
      <c r="I14" s="9">
        <f t="shared" ref="I14:I28" si="1">(E14-SUM(F14:G14))-K14</f>
        <v>36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ht="25.5" x14ac:dyDescent="0.2">
      <c r="A15" s="9" t="e">
        <f>'1'!#REF!</f>
        <v>#REF!</v>
      </c>
      <c r="B15" s="9"/>
      <c r="C15" s="9" t="str">
        <f>'1'!C15</f>
        <v>301 B</v>
      </c>
      <c r="D15" s="9" t="str">
        <f>'1'!D15</f>
        <v>IIND</v>
      </c>
      <c r="E15" s="9">
        <f>'1'!E15</f>
        <v>31</v>
      </c>
      <c r="F15" s="9"/>
      <c r="G15" s="9"/>
      <c r="H15" s="10">
        <f t="shared" si="0"/>
        <v>0</v>
      </c>
      <c r="I15" s="9">
        <f t="shared" si="1"/>
        <v>31</v>
      </c>
      <c r="J15" s="10">
        <f t="shared" si="2"/>
        <v>1</v>
      </c>
      <c r="K15" s="9"/>
      <c r="L15" s="10">
        <f t="shared" si="3"/>
        <v>0</v>
      </c>
      <c r="M15" s="9"/>
      <c r="N15" s="15"/>
    </row>
    <row r="16" spans="1:14" s="11" customFormat="1" ht="25.5" x14ac:dyDescent="0.2">
      <c r="A16" s="9" t="str">
        <f>'1'!A15</f>
        <v>METROLOGIA Y NORMALIZACION</v>
      </c>
      <c r="B16" s="9"/>
      <c r="C16" s="9" t="str">
        <f>'1'!C16</f>
        <v>101 C</v>
      </c>
      <c r="D16" s="9" t="str">
        <f>'1'!D16</f>
        <v>IIND</v>
      </c>
      <c r="E16" s="9">
        <f>'1'!E16</f>
        <v>37</v>
      </c>
      <c r="F16" s="9"/>
      <c r="G16" s="9"/>
      <c r="H16" s="10">
        <f t="shared" si="0"/>
        <v>0</v>
      </c>
      <c r="I16" s="9">
        <f t="shared" si="1"/>
        <v>37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ht="25.5" x14ac:dyDescent="0.2">
      <c r="A17" s="9" t="str">
        <f>'1'!A16</f>
        <v>DIBUJO INDUSTRIAL</v>
      </c>
      <c r="B17" s="9"/>
      <c r="C17" s="9" t="str">
        <f>'1'!C17</f>
        <v>701 A</v>
      </c>
      <c r="D17" s="9" t="str">
        <f>'1'!D17</f>
        <v>IIND</v>
      </c>
      <c r="E17" s="9">
        <f>'1'!E17</f>
        <v>7</v>
      </c>
      <c r="F17" s="9"/>
      <c r="G17" s="9"/>
      <c r="H17" s="10">
        <f t="shared" si="0"/>
        <v>0</v>
      </c>
      <c r="I17" s="9">
        <f t="shared" si="1"/>
        <v>7</v>
      </c>
      <c r="J17" s="10">
        <f t="shared" si="2"/>
        <v>1</v>
      </c>
      <c r="K17" s="9"/>
      <c r="L17" s="10">
        <f t="shared" si="3"/>
        <v>0</v>
      </c>
      <c r="M17" s="9"/>
      <c r="N17" s="15"/>
    </row>
    <row r="18" spans="1:14" s="11" customFormat="1" ht="25.5" x14ac:dyDescent="0.2">
      <c r="A18" s="9" t="str">
        <f>'1'!A18</f>
        <v>INVESTIGACION DE OPERACIONES</v>
      </c>
      <c r="B18" s="9"/>
      <c r="C18" s="9" t="str">
        <f>'1'!C18</f>
        <v>304 B</v>
      </c>
      <c r="D18" s="9" t="str">
        <f>'1'!D18</f>
        <v>ISC</v>
      </c>
      <c r="E18" s="9">
        <f>'1'!E18</f>
        <v>11</v>
      </c>
      <c r="F18" s="9"/>
      <c r="G18" s="9"/>
      <c r="H18" s="10">
        <f t="shared" si="0"/>
        <v>0</v>
      </c>
      <c r="I18" s="9">
        <f t="shared" si="1"/>
        <v>11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x14ac:dyDescent="0.2">
      <c r="A19" s="9">
        <f>'1'!A19</f>
        <v>0</v>
      </c>
      <c r="B19" s="9"/>
      <c r="C19" s="9">
        <f>'1'!C19</f>
        <v>0</v>
      </c>
      <c r="D19" s="9">
        <f>'1'!D19</f>
        <v>0</v>
      </c>
      <c r="E19" s="9">
        <f>'1'!E19</f>
        <v>0</v>
      </c>
      <c r="F19" s="9"/>
      <c r="G19" s="9"/>
      <c r="H19" s="10" t="e">
        <f t="shared" si="0"/>
        <v>#DIV/0!</v>
      </c>
      <c r="I19" s="9">
        <f t="shared" si="1"/>
        <v>0</v>
      </c>
      <c r="J19" s="10" t="e">
        <f t="shared" si="2"/>
        <v>#DIV/0!</v>
      </c>
      <c r="K19" s="9"/>
      <c r="L19" s="10" t="e">
        <f t="shared" si="3"/>
        <v>#DIV/0!</v>
      </c>
      <c r="M19" s="9"/>
      <c r="N19" s="15"/>
    </row>
    <row r="20" spans="1:14" s="11" customFormat="1" x14ac:dyDescent="0.2">
      <c r="A20" s="9">
        <f>'1'!A20</f>
        <v>0</v>
      </c>
      <c r="B20" s="9"/>
      <c r="C20" s="9">
        <f>'1'!C20</f>
        <v>0</v>
      </c>
      <c r="D20" s="9">
        <f>'1'!D20</f>
        <v>0</v>
      </c>
      <c r="E20" s="9">
        <f>'1'!E20</f>
        <v>0</v>
      </c>
      <c r="F20" s="9"/>
      <c r="G20" s="9"/>
      <c r="H20" s="10" t="e">
        <f t="shared" si="0"/>
        <v>#DIV/0!</v>
      </c>
      <c r="I20" s="9">
        <f t="shared" si="1"/>
        <v>0</v>
      </c>
      <c r="J20" s="10" t="e">
        <f t="shared" si="2"/>
        <v>#DIV/0!</v>
      </c>
      <c r="K20" s="9"/>
      <c r="L20" s="10" t="e">
        <f t="shared" si="3"/>
        <v>#DIV/0!</v>
      </c>
      <c r="M20" s="9"/>
      <c r="N20" s="15"/>
    </row>
    <row r="21" spans="1:14" s="11" customFormat="1" x14ac:dyDescent="0.2">
      <c r="A21" s="9">
        <f>'1'!A21</f>
        <v>0</v>
      </c>
      <c r="B21" s="9"/>
      <c r="C21" s="9">
        <f>'1'!C21</f>
        <v>0</v>
      </c>
      <c r="D21" s="9">
        <f>'1'!D21</f>
        <v>0</v>
      </c>
      <c r="E21" s="9">
        <f>'1'!E21</f>
        <v>0</v>
      </c>
      <c r="F21" s="9"/>
      <c r="G21" s="9"/>
      <c r="H21" s="10" t="e">
        <f t="shared" si="0"/>
        <v>#DIV/0!</v>
      </c>
      <c r="I21" s="9">
        <f t="shared" si="1"/>
        <v>0</v>
      </c>
      <c r="J21" s="10" t="e">
        <f t="shared" si="2"/>
        <v>#DIV/0!</v>
      </c>
      <c r="K21" s="9"/>
      <c r="L21" s="10" t="e">
        <f t="shared" si="3"/>
        <v>#DIV/0!</v>
      </c>
      <c r="M21" s="9"/>
      <c r="N21" s="15"/>
    </row>
    <row r="22" spans="1:14" s="11" customFormat="1" x14ac:dyDescent="0.2">
      <c r="A22" s="9">
        <f>'1'!A22</f>
        <v>0</v>
      </c>
      <c r="B22" s="9"/>
      <c r="C22" s="9">
        <f>'1'!C22</f>
        <v>0</v>
      </c>
      <c r="D22" s="9">
        <f>'1'!D22</f>
        <v>0</v>
      </c>
      <c r="E22" s="9">
        <f>'1'!E22</f>
        <v>0</v>
      </c>
      <c r="F22" s="9"/>
      <c r="G22" s="9"/>
      <c r="H22" s="10" t="e">
        <f t="shared" si="0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3"/>
        <v>#DIV/0!</v>
      </c>
      <c r="M22" s="9"/>
      <c r="N22" s="15"/>
    </row>
    <row r="23" spans="1:14" s="11" customFormat="1" x14ac:dyDescent="0.2">
      <c r="A23" s="9">
        <f>'1'!A23</f>
        <v>0</v>
      </c>
      <c r="B23" s="9"/>
      <c r="C23" s="9">
        <f>'1'!C23</f>
        <v>0</v>
      </c>
      <c r="D23" s="9">
        <f>'1'!D23</f>
        <v>0</v>
      </c>
      <c r="E23" s="9">
        <f>'1'!E23</f>
        <v>0</v>
      </c>
      <c r="F23" s="9"/>
      <c r="G23" s="9"/>
      <c r="H23" s="10" t="e">
        <f t="shared" si="0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3"/>
        <v>#DIV/0!</v>
      </c>
      <c r="M23" s="9"/>
      <c r="N23" s="15"/>
    </row>
    <row r="24" spans="1:14" s="11" customFormat="1" x14ac:dyDescent="0.2">
      <c r="A24" s="9">
        <f>'1'!A24</f>
        <v>0</v>
      </c>
      <c r="B24" s="9"/>
      <c r="C24" s="9">
        <f>'1'!C24</f>
        <v>0</v>
      </c>
      <c r="D24" s="9">
        <f>'1'!D24</f>
        <v>0</v>
      </c>
      <c r="E24" s="9">
        <f>'1'!E24</f>
        <v>0</v>
      </c>
      <c r="F24" s="9"/>
      <c r="G24" s="9"/>
      <c r="H24" s="10" t="e">
        <f t="shared" si="0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">
      <c r="A25" s="9">
        <f>'1'!A25</f>
        <v>0</v>
      </c>
      <c r="B25" s="9"/>
      <c r="C25" s="9">
        <f>'1'!C25</f>
        <v>0</v>
      </c>
      <c r="D25" s="9">
        <f>'1'!D25</f>
        <v>0</v>
      </c>
      <c r="E25" s="9">
        <f>'1'!E25</f>
        <v>0</v>
      </c>
      <c r="F25" s="9"/>
      <c r="G25" s="9"/>
      <c r="H25" s="10" t="e">
        <f t="shared" si="0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">
      <c r="A26" s="9">
        <f>'1'!A26</f>
        <v>0</v>
      </c>
      <c r="B26" s="9"/>
      <c r="C26" s="9">
        <f>'1'!C26</f>
        <v>0</v>
      </c>
      <c r="D26" s="9">
        <f>'1'!D26</f>
        <v>0</v>
      </c>
      <c r="E26" s="9">
        <f>'1'!E26</f>
        <v>0</v>
      </c>
      <c r="F26" s="9"/>
      <c r="G26" s="9"/>
      <c r="H26" s="10" t="e">
        <f t="shared" si="0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ht="16.5" customHeight="1" x14ac:dyDescent="0.2">
      <c r="A27" s="9">
        <f>'1'!A27</f>
        <v>0</v>
      </c>
      <c r="B27" s="9"/>
      <c r="C27" s="9">
        <f>'1'!C27</f>
        <v>0</v>
      </c>
      <c r="D27" s="9">
        <f>'1'!D27</f>
        <v>0</v>
      </c>
      <c r="E27" s="9">
        <f>'1'!E27</f>
        <v>0</v>
      </c>
      <c r="F27" s="9"/>
      <c r="G27" s="9"/>
      <c r="H27" s="10" t="e">
        <f t="shared" si="0"/>
        <v>#DIV/0!</v>
      </c>
      <c r="I27" s="9">
        <f t="shared" si="1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si="1"/>
        <v>122</v>
      </c>
      <c r="J28" s="18">
        <f t="shared" si="2"/>
        <v>1</v>
      </c>
      <c r="K28" s="17">
        <f>SUM(K14:K27)</f>
        <v>0</v>
      </c>
      <c r="L28" s="18">
        <f t="shared" si="3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">
      <c r="A32" s="12"/>
    </row>
    <row r="33" spans="1:10" x14ac:dyDescent="0.2">
      <c r="B33" s="28" t="s">
        <v>27</v>
      </c>
      <c r="C33" s="28"/>
      <c r="D33" s="28"/>
      <c r="G33" s="29" t="s">
        <v>28</v>
      </c>
      <c r="H33" s="29"/>
      <c r="I33" s="29"/>
      <c r="J33" s="29"/>
    </row>
    <row r="34" spans="1:10" ht="62.25" customHeight="1" x14ac:dyDescent="0.2">
      <c r="B34" s="30"/>
      <c r="C34" s="30"/>
      <c r="D34" s="30"/>
      <c r="G34" s="31"/>
      <c r="H34" s="31"/>
      <c r="I34" s="31"/>
      <c r="J34" s="31"/>
    </row>
    <row r="35" spans="1:10" hidden="1" x14ac:dyDescent="0.2">
      <c r="A35" s="23" t="e">
        <v>#REF!</v>
      </c>
      <c r="B35" s="23"/>
      <c r="C35" s="6"/>
      <c r="E35" s="23"/>
      <c r="F35" s="23"/>
      <c r="G35" s="23"/>
      <c r="H35" s="23"/>
    </row>
    <row r="36" spans="1:10" hidden="1" x14ac:dyDescent="0.2"/>
    <row r="37" spans="1:10" ht="45" customHeight="1" x14ac:dyDescent="0.2">
      <c r="B37" s="24" t="str">
        <f>B10</f>
        <v>MII. ARMANDO ALVARADO ALVARADO</v>
      </c>
      <c r="C37" s="24"/>
      <c r="D37" s="24"/>
      <c r="E37" s="13"/>
      <c r="F37" s="13"/>
      <c r="G37" s="24"/>
      <c r="H37" s="24"/>
      <c r="I37" s="24"/>
      <c r="J37" s="24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topLeftCell="A19" zoomScale="85" zoomScaleNormal="85" zoomScaleSheetLayoutView="100" workbookViewId="0">
      <selection activeCell="Q13" sqref="Q13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40" t="s">
        <v>2</v>
      </c>
      <c r="B6" s="40"/>
      <c r="C6" s="40"/>
      <c r="D6" s="40"/>
      <c r="E6" s="41"/>
      <c r="F6" s="41"/>
      <c r="G6" s="41"/>
      <c r="H6" s="41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1">
        <v>4</v>
      </c>
      <c r="C8" s="31"/>
      <c r="D8" s="14" t="s">
        <v>5</v>
      </c>
      <c r="E8" s="20">
        <f>'1'!E8</f>
        <v>5</v>
      </c>
      <c r="F8"/>
      <c r="G8" s="4" t="s">
        <v>6</v>
      </c>
      <c r="H8" s="20">
        <f>'1'!H8</f>
        <v>4</v>
      </c>
      <c r="I8" s="37" t="s">
        <v>7</v>
      </c>
      <c r="J8" s="37"/>
      <c r="K8" s="37"/>
      <c r="L8" s="31" t="str">
        <f>'1'!L8</f>
        <v>AGOSTO - DICIEMBRE 2025</v>
      </c>
      <c r="M8" s="31"/>
      <c r="N8" s="31"/>
    </row>
    <row r="10" spans="1:14" x14ac:dyDescent="0.2">
      <c r="A10" s="4" t="s">
        <v>8</v>
      </c>
      <c r="B10" s="31" t="str">
        <f>'1'!B10</f>
        <v>MII. ARMANDO ALVARADO ALVARADO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5" t="s">
        <v>10</v>
      </c>
      <c r="C12" s="35" t="s">
        <v>11</v>
      </c>
      <c r="D12" s="26" t="s">
        <v>12</v>
      </c>
      <c r="E12" s="26" t="s">
        <v>13</v>
      </c>
      <c r="F12" s="26" t="s">
        <v>14</v>
      </c>
      <c r="G12" s="26"/>
      <c r="H12" s="26" t="s">
        <v>15</v>
      </c>
      <c r="I12" s="26" t="s">
        <v>16</v>
      </c>
      <c r="J12" s="26" t="s">
        <v>17</v>
      </c>
      <c r="K12" s="26" t="s">
        <v>18</v>
      </c>
      <c r="L12" s="26" t="s">
        <v>19</v>
      </c>
      <c r="M12" s="26" t="s">
        <v>20</v>
      </c>
      <c r="N12" s="32" t="s">
        <v>21</v>
      </c>
    </row>
    <row r="13" spans="1:14" x14ac:dyDescent="0.2">
      <c r="A13" s="39"/>
      <c r="B13" s="36"/>
      <c r="C13" s="36"/>
      <c r="D13" s="27"/>
      <c r="E13" s="27"/>
      <c r="F13" s="7" t="s">
        <v>22</v>
      </c>
      <c r="G13" s="7" t="s">
        <v>23</v>
      </c>
      <c r="H13" s="27"/>
      <c r="I13" s="27"/>
      <c r="J13" s="27"/>
      <c r="K13" s="27"/>
      <c r="L13" s="27"/>
      <c r="M13" s="27"/>
      <c r="N13" s="33"/>
    </row>
    <row r="14" spans="1:14" s="11" customFormat="1" ht="25.5" x14ac:dyDescent="0.2">
      <c r="A14" s="9" t="str">
        <f>'1'!A14</f>
        <v>METROLOGIA Y NORMALIZACION</v>
      </c>
      <c r="B14" s="9"/>
      <c r="C14" s="9" t="str">
        <f>'1'!C14</f>
        <v>301 A</v>
      </c>
      <c r="D14" s="9" t="str">
        <f>'1'!D14</f>
        <v>IIND</v>
      </c>
      <c r="E14" s="9">
        <f>'1'!E14</f>
        <v>36</v>
      </c>
      <c r="F14" s="9"/>
      <c r="G14" s="9"/>
      <c r="H14" s="10">
        <f t="shared" ref="H14:H27" si="0">F14/E14</f>
        <v>0</v>
      </c>
      <c r="I14" s="9">
        <f t="shared" ref="I14:I28" si="1">(E14-SUM(F14:G14))-K14</f>
        <v>36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ht="25.5" x14ac:dyDescent="0.2">
      <c r="A15" s="9" t="e">
        <f>'1'!#REF!</f>
        <v>#REF!</v>
      </c>
      <c r="B15" s="9"/>
      <c r="C15" s="9" t="str">
        <f>'1'!C15</f>
        <v>301 B</v>
      </c>
      <c r="D15" s="9" t="str">
        <f>'1'!D15</f>
        <v>IIND</v>
      </c>
      <c r="E15" s="9">
        <f>'1'!E15</f>
        <v>31</v>
      </c>
      <c r="F15" s="9"/>
      <c r="G15" s="9"/>
      <c r="H15" s="10">
        <f t="shared" si="0"/>
        <v>0</v>
      </c>
      <c r="I15" s="9">
        <f t="shared" si="1"/>
        <v>31</v>
      </c>
      <c r="J15" s="10">
        <f t="shared" si="2"/>
        <v>1</v>
      </c>
      <c r="K15" s="9"/>
      <c r="L15" s="10">
        <f t="shared" si="3"/>
        <v>0</v>
      </c>
      <c r="M15" s="9"/>
      <c r="N15" s="15"/>
    </row>
    <row r="16" spans="1:14" s="11" customFormat="1" ht="25.5" x14ac:dyDescent="0.2">
      <c r="A16" s="9" t="str">
        <f>'1'!A15</f>
        <v>METROLOGIA Y NORMALIZACION</v>
      </c>
      <c r="B16" s="9"/>
      <c r="C16" s="9" t="str">
        <f>'1'!C16</f>
        <v>101 C</v>
      </c>
      <c r="D16" s="9" t="str">
        <f>'1'!D16</f>
        <v>IIND</v>
      </c>
      <c r="E16" s="9">
        <f>'1'!E16</f>
        <v>37</v>
      </c>
      <c r="F16" s="9"/>
      <c r="G16" s="9"/>
      <c r="H16" s="10">
        <f t="shared" si="0"/>
        <v>0</v>
      </c>
      <c r="I16" s="9">
        <f t="shared" si="1"/>
        <v>37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ht="25.5" x14ac:dyDescent="0.2">
      <c r="A17" s="9" t="str">
        <f>'1'!A16</f>
        <v>DIBUJO INDUSTRIAL</v>
      </c>
      <c r="B17" s="9"/>
      <c r="C17" s="9" t="str">
        <f>'1'!C17</f>
        <v>701 A</v>
      </c>
      <c r="D17" s="9" t="str">
        <f>'1'!D17</f>
        <v>IIND</v>
      </c>
      <c r="E17" s="9">
        <f>'1'!E17</f>
        <v>7</v>
      </c>
      <c r="F17" s="9"/>
      <c r="G17" s="9"/>
      <c r="H17" s="10">
        <f t="shared" si="0"/>
        <v>0</v>
      </c>
      <c r="I17" s="9">
        <f t="shared" si="1"/>
        <v>7</v>
      </c>
      <c r="J17" s="10">
        <f t="shared" si="2"/>
        <v>1</v>
      </c>
      <c r="K17" s="9"/>
      <c r="L17" s="10">
        <f t="shared" si="3"/>
        <v>0</v>
      </c>
      <c r="M17" s="9"/>
      <c r="N17" s="15"/>
    </row>
    <row r="18" spans="1:14" s="11" customFormat="1" ht="25.5" x14ac:dyDescent="0.2">
      <c r="A18" s="9" t="str">
        <f>'1'!A18</f>
        <v>INVESTIGACION DE OPERACIONES</v>
      </c>
      <c r="B18" s="9"/>
      <c r="C18" s="9" t="str">
        <f>'1'!C18</f>
        <v>304 B</v>
      </c>
      <c r="D18" s="9" t="str">
        <f>'1'!D18</f>
        <v>ISC</v>
      </c>
      <c r="E18" s="9">
        <f>'1'!E18</f>
        <v>11</v>
      </c>
      <c r="F18" s="9"/>
      <c r="G18" s="9"/>
      <c r="H18" s="10">
        <f t="shared" si="0"/>
        <v>0</v>
      </c>
      <c r="I18" s="9">
        <f t="shared" si="1"/>
        <v>11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x14ac:dyDescent="0.2">
      <c r="A19" s="9">
        <f>'1'!A19</f>
        <v>0</v>
      </c>
      <c r="B19" s="9"/>
      <c r="C19" s="9">
        <f>'1'!C19</f>
        <v>0</v>
      </c>
      <c r="D19" s="9">
        <f>'1'!D19</f>
        <v>0</v>
      </c>
      <c r="E19" s="9">
        <f>'1'!E19</f>
        <v>0</v>
      </c>
      <c r="F19" s="9"/>
      <c r="G19" s="9"/>
      <c r="H19" s="10" t="e">
        <f t="shared" si="0"/>
        <v>#DIV/0!</v>
      </c>
      <c r="I19" s="9">
        <f t="shared" si="1"/>
        <v>0</v>
      </c>
      <c r="J19" s="10" t="e">
        <f t="shared" si="2"/>
        <v>#DIV/0!</v>
      </c>
      <c r="K19" s="9"/>
      <c r="L19" s="10" t="e">
        <f t="shared" si="3"/>
        <v>#DIV/0!</v>
      </c>
      <c r="M19" s="9"/>
      <c r="N19" s="15"/>
    </row>
    <row r="20" spans="1:14" s="11" customFormat="1" x14ac:dyDescent="0.2">
      <c r="A20" s="9">
        <f>'1'!A20</f>
        <v>0</v>
      </c>
      <c r="B20" s="9"/>
      <c r="C20" s="9">
        <f>'1'!C20</f>
        <v>0</v>
      </c>
      <c r="D20" s="9">
        <f>'1'!D20</f>
        <v>0</v>
      </c>
      <c r="E20" s="9">
        <f>'1'!E20</f>
        <v>0</v>
      </c>
      <c r="F20" s="9"/>
      <c r="G20" s="9"/>
      <c r="H20" s="10" t="e">
        <f t="shared" si="0"/>
        <v>#DIV/0!</v>
      </c>
      <c r="I20" s="9">
        <f t="shared" si="1"/>
        <v>0</v>
      </c>
      <c r="J20" s="10" t="e">
        <f t="shared" si="2"/>
        <v>#DIV/0!</v>
      </c>
      <c r="K20" s="9"/>
      <c r="L20" s="10" t="e">
        <f t="shared" si="3"/>
        <v>#DIV/0!</v>
      </c>
      <c r="M20" s="9"/>
      <c r="N20" s="15"/>
    </row>
    <row r="21" spans="1:14" s="11" customFormat="1" x14ac:dyDescent="0.2">
      <c r="A21" s="9">
        <f>'1'!A21</f>
        <v>0</v>
      </c>
      <c r="B21" s="9"/>
      <c r="C21" s="9">
        <f>'1'!C21</f>
        <v>0</v>
      </c>
      <c r="D21" s="9">
        <f>'1'!D21</f>
        <v>0</v>
      </c>
      <c r="E21" s="9">
        <f>'1'!E21</f>
        <v>0</v>
      </c>
      <c r="F21" s="9"/>
      <c r="G21" s="9"/>
      <c r="H21" s="10" t="e">
        <f t="shared" si="0"/>
        <v>#DIV/0!</v>
      </c>
      <c r="I21" s="9">
        <f t="shared" si="1"/>
        <v>0</v>
      </c>
      <c r="J21" s="10" t="e">
        <f t="shared" si="2"/>
        <v>#DIV/0!</v>
      </c>
      <c r="K21" s="9"/>
      <c r="L21" s="10" t="e">
        <f t="shared" si="3"/>
        <v>#DIV/0!</v>
      </c>
      <c r="M21" s="9"/>
      <c r="N21" s="15"/>
    </row>
    <row r="22" spans="1:14" s="11" customFormat="1" x14ac:dyDescent="0.2">
      <c r="A22" s="9">
        <f>'1'!A22</f>
        <v>0</v>
      </c>
      <c r="B22" s="9"/>
      <c r="C22" s="9">
        <f>'1'!C22</f>
        <v>0</v>
      </c>
      <c r="D22" s="9">
        <f>'1'!D22</f>
        <v>0</v>
      </c>
      <c r="E22" s="9">
        <f>'1'!E22</f>
        <v>0</v>
      </c>
      <c r="F22" s="9"/>
      <c r="G22" s="9"/>
      <c r="H22" s="10" t="e">
        <f t="shared" si="0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3"/>
        <v>#DIV/0!</v>
      </c>
      <c r="M22" s="9"/>
      <c r="N22" s="15"/>
    </row>
    <row r="23" spans="1:14" s="11" customFormat="1" x14ac:dyDescent="0.2">
      <c r="A23" s="9">
        <f>'1'!A23</f>
        <v>0</v>
      </c>
      <c r="B23" s="9"/>
      <c r="C23" s="9">
        <f>'1'!C23</f>
        <v>0</v>
      </c>
      <c r="D23" s="9">
        <f>'1'!D23</f>
        <v>0</v>
      </c>
      <c r="E23" s="9">
        <f>'1'!E23</f>
        <v>0</v>
      </c>
      <c r="F23" s="9"/>
      <c r="G23" s="9"/>
      <c r="H23" s="10" t="e">
        <f t="shared" si="0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3"/>
        <v>#DIV/0!</v>
      </c>
      <c r="M23" s="9"/>
      <c r="N23" s="15"/>
    </row>
    <row r="24" spans="1:14" s="11" customFormat="1" x14ac:dyDescent="0.2">
      <c r="A24" s="9">
        <f>'1'!A24</f>
        <v>0</v>
      </c>
      <c r="B24" s="9"/>
      <c r="C24" s="9">
        <f>'1'!C24</f>
        <v>0</v>
      </c>
      <c r="D24" s="9">
        <f>'1'!D24</f>
        <v>0</v>
      </c>
      <c r="E24" s="9">
        <f>'1'!E24</f>
        <v>0</v>
      </c>
      <c r="F24" s="9"/>
      <c r="G24" s="9"/>
      <c r="H24" s="10" t="e">
        <f t="shared" si="0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">
      <c r="A25" s="9">
        <f>'1'!A25</f>
        <v>0</v>
      </c>
      <c r="B25" s="9"/>
      <c r="C25" s="9">
        <f>'1'!C25</f>
        <v>0</v>
      </c>
      <c r="D25" s="9">
        <f>'1'!D25</f>
        <v>0</v>
      </c>
      <c r="E25" s="9">
        <f>'1'!E25</f>
        <v>0</v>
      </c>
      <c r="F25" s="9"/>
      <c r="G25" s="9"/>
      <c r="H25" s="10" t="e">
        <f t="shared" si="0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">
      <c r="A26" s="9">
        <f>'1'!A26</f>
        <v>0</v>
      </c>
      <c r="B26" s="9"/>
      <c r="C26" s="9">
        <f>'1'!C26</f>
        <v>0</v>
      </c>
      <c r="D26" s="9">
        <f>'1'!D26</f>
        <v>0</v>
      </c>
      <c r="E26" s="9">
        <f>'1'!E26</f>
        <v>0</v>
      </c>
      <c r="F26" s="9"/>
      <c r="G26" s="9"/>
      <c r="H26" s="10" t="e">
        <f t="shared" si="0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ht="16.5" customHeight="1" x14ac:dyDescent="0.2">
      <c r="A27" s="9">
        <f>'1'!A27</f>
        <v>0</v>
      </c>
      <c r="B27" s="9"/>
      <c r="C27" s="9">
        <f>'1'!C27</f>
        <v>0</v>
      </c>
      <c r="D27" s="9">
        <f>'1'!D27</f>
        <v>0</v>
      </c>
      <c r="E27" s="9">
        <f>'1'!E27</f>
        <v>0</v>
      </c>
      <c r="F27" s="9"/>
      <c r="G27" s="9"/>
      <c r="H27" s="10" t="e">
        <f t="shared" si="0"/>
        <v>#DIV/0!</v>
      </c>
      <c r="I27" s="9">
        <f t="shared" si="1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si="1"/>
        <v>122</v>
      </c>
      <c r="J28" s="18">
        <f t="shared" si="2"/>
        <v>1</v>
      </c>
      <c r="K28" s="17">
        <f>SUM(K14:K27)</f>
        <v>0</v>
      </c>
      <c r="L28" s="18">
        <f t="shared" si="3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">
      <c r="A32" s="12"/>
    </row>
    <row r="33" spans="1:10" x14ac:dyDescent="0.2">
      <c r="B33" s="28" t="s">
        <v>27</v>
      </c>
      <c r="C33" s="28"/>
      <c r="D33" s="28"/>
      <c r="G33" s="29" t="s">
        <v>28</v>
      </c>
      <c r="H33" s="29"/>
      <c r="I33" s="29"/>
      <c r="J33" s="29"/>
    </row>
    <row r="34" spans="1:10" ht="62.25" customHeight="1" x14ac:dyDescent="0.2">
      <c r="B34" s="30"/>
      <c r="C34" s="30"/>
      <c r="D34" s="30"/>
      <c r="G34" s="31"/>
      <c r="H34" s="31"/>
      <c r="I34" s="31"/>
      <c r="J34" s="31"/>
    </row>
    <row r="35" spans="1:10" hidden="1" x14ac:dyDescent="0.2">
      <c r="A35" s="23" t="e">
        <v>#REF!</v>
      </c>
      <c r="B35" s="23"/>
      <c r="C35" s="6"/>
      <c r="E35" s="23"/>
      <c r="F35" s="23"/>
      <c r="G35" s="23"/>
      <c r="H35" s="23"/>
    </row>
    <row r="36" spans="1:10" hidden="1" x14ac:dyDescent="0.2"/>
    <row r="37" spans="1:10" ht="45" customHeight="1" x14ac:dyDescent="0.2">
      <c r="B37" s="24" t="str">
        <f>B10</f>
        <v>MII. ARMANDO ALVARADO ALVARADO</v>
      </c>
      <c r="C37" s="24"/>
      <c r="D37" s="24"/>
      <c r="E37" s="13"/>
      <c r="F37" s="13"/>
      <c r="G37" s="24"/>
      <c r="H37" s="24"/>
      <c r="I37" s="24"/>
      <c r="J37" s="24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7"/>
  <sheetViews>
    <sheetView zoomScale="85" zoomScaleNormal="85" zoomScaleSheetLayoutView="100" workbookViewId="0">
      <selection activeCell="F28" sqref="F2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40" t="s">
        <v>2</v>
      </c>
      <c r="B6" s="40"/>
      <c r="C6" s="40"/>
      <c r="D6" s="40"/>
      <c r="E6" s="41"/>
      <c r="F6" s="41"/>
      <c r="G6" s="41"/>
      <c r="H6" s="41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1" t="s">
        <v>29</v>
      </c>
      <c r="C8" s="31"/>
      <c r="D8" s="14" t="s">
        <v>5</v>
      </c>
      <c r="E8" s="20">
        <f>'1'!E8</f>
        <v>5</v>
      </c>
      <c r="F8"/>
      <c r="G8" s="4" t="s">
        <v>6</v>
      </c>
      <c r="H8" s="20">
        <f>'1'!H8</f>
        <v>4</v>
      </c>
      <c r="I8" s="37" t="s">
        <v>7</v>
      </c>
      <c r="J8" s="37"/>
      <c r="K8" s="37"/>
      <c r="L8" s="31" t="str">
        <f>'1'!L8</f>
        <v>AGOSTO - DICIEMBRE 2025</v>
      </c>
      <c r="M8" s="31"/>
      <c r="N8" s="31"/>
    </row>
    <row r="10" spans="1:14" x14ac:dyDescent="0.2">
      <c r="A10" s="4" t="s">
        <v>8</v>
      </c>
      <c r="B10" s="31" t="str">
        <f>'1'!B10</f>
        <v>MII. ARMANDO ALVARADO ALVARADO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5" t="s">
        <v>10</v>
      </c>
      <c r="C12" s="35" t="s">
        <v>11</v>
      </c>
      <c r="D12" s="26" t="s">
        <v>12</v>
      </c>
      <c r="E12" s="26" t="s">
        <v>13</v>
      </c>
      <c r="F12" s="26" t="s">
        <v>14</v>
      </c>
      <c r="G12" s="26"/>
      <c r="H12" s="26" t="s">
        <v>15</v>
      </c>
      <c r="I12" s="26" t="s">
        <v>16</v>
      </c>
      <c r="J12" s="26" t="s">
        <v>17</v>
      </c>
      <c r="K12" s="26" t="s">
        <v>18</v>
      </c>
      <c r="L12" s="26" t="s">
        <v>19</v>
      </c>
      <c r="M12" s="26" t="s">
        <v>20</v>
      </c>
      <c r="N12" s="32" t="s">
        <v>21</v>
      </c>
    </row>
    <row r="13" spans="1:14" x14ac:dyDescent="0.2">
      <c r="A13" s="39"/>
      <c r="B13" s="36"/>
      <c r="C13" s="36"/>
      <c r="D13" s="27"/>
      <c r="E13" s="27"/>
      <c r="F13" s="7" t="s">
        <v>22</v>
      </c>
      <c r="G13" s="7" t="s">
        <v>23</v>
      </c>
      <c r="H13" s="27"/>
      <c r="I13" s="27"/>
      <c r="J13" s="27"/>
      <c r="K13" s="27"/>
      <c r="L13" s="27"/>
      <c r="M13" s="27"/>
      <c r="N13" s="33"/>
    </row>
    <row r="14" spans="1:14" s="11" customFormat="1" ht="25.5" x14ac:dyDescent="0.2">
      <c r="A14" s="9" t="str">
        <f>'1'!A14</f>
        <v>METROLOGIA Y NORMALIZACION</v>
      </c>
      <c r="B14" s="9" t="s">
        <v>34</v>
      </c>
      <c r="C14" s="9" t="str">
        <f>'1'!C14</f>
        <v>301 A</v>
      </c>
      <c r="D14" s="9" t="str">
        <f>'1'!D14</f>
        <v>IIND</v>
      </c>
      <c r="E14" s="9">
        <f>'1'!E14</f>
        <v>36</v>
      </c>
      <c r="F14" s="9"/>
      <c r="G14" s="9"/>
      <c r="H14" s="10">
        <f t="shared" ref="H14:H19" si="0">F14/E14</f>
        <v>0</v>
      </c>
      <c r="I14" s="9">
        <f t="shared" ref="I14:I28" si="1">(E14-SUM(F14:G14))-K14</f>
        <v>36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ht="25.5" x14ac:dyDescent="0.2">
      <c r="A15" s="9" t="e">
        <f>'1'!#REF!</f>
        <v>#REF!</v>
      </c>
      <c r="B15" s="9" t="s">
        <v>34</v>
      </c>
      <c r="C15" s="9" t="str">
        <f>'1'!C15</f>
        <v>301 B</v>
      </c>
      <c r="D15" s="9" t="str">
        <f>'1'!D15</f>
        <v>IIND</v>
      </c>
      <c r="E15" s="9">
        <f>'1'!E15</f>
        <v>31</v>
      </c>
      <c r="F15" s="9"/>
      <c r="G15" s="9"/>
      <c r="H15" s="10">
        <f t="shared" si="0"/>
        <v>0</v>
      </c>
      <c r="I15" s="9">
        <f t="shared" si="1"/>
        <v>31</v>
      </c>
      <c r="J15" s="10">
        <f t="shared" si="2"/>
        <v>1</v>
      </c>
      <c r="K15" s="9"/>
      <c r="L15" s="10">
        <f t="shared" si="3"/>
        <v>0</v>
      </c>
      <c r="M15" s="9"/>
      <c r="N15" s="15"/>
    </row>
    <row r="16" spans="1:14" s="11" customFormat="1" ht="25.5" x14ac:dyDescent="0.2">
      <c r="A16" s="9" t="str">
        <f>'1'!A15</f>
        <v>METROLOGIA Y NORMALIZACION</v>
      </c>
      <c r="B16" s="9" t="s">
        <v>34</v>
      </c>
      <c r="C16" s="9" t="str">
        <f>'1'!C16</f>
        <v>101 C</v>
      </c>
      <c r="D16" s="9" t="str">
        <f>'1'!D16</f>
        <v>IIND</v>
      </c>
      <c r="E16" s="9">
        <f>'1'!E16</f>
        <v>37</v>
      </c>
      <c r="F16" s="9"/>
      <c r="G16" s="9"/>
      <c r="H16" s="10">
        <f t="shared" si="0"/>
        <v>0</v>
      </c>
      <c r="I16" s="9">
        <f t="shared" si="1"/>
        <v>37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ht="25.5" x14ac:dyDescent="0.2">
      <c r="A17" s="9" t="str">
        <f>'1'!A16</f>
        <v>DIBUJO INDUSTRIAL</v>
      </c>
      <c r="B17" s="9" t="s">
        <v>34</v>
      </c>
      <c r="C17" s="9" t="str">
        <f>'1'!C17</f>
        <v>701 A</v>
      </c>
      <c r="D17" s="9" t="str">
        <f>'1'!D17</f>
        <v>IIND</v>
      </c>
      <c r="E17" s="9">
        <f>'1'!E17</f>
        <v>7</v>
      </c>
      <c r="F17" s="9"/>
      <c r="G17" s="9"/>
      <c r="H17" s="10">
        <f t="shared" si="0"/>
        <v>0</v>
      </c>
      <c r="I17" s="9">
        <f t="shared" si="1"/>
        <v>7</v>
      </c>
      <c r="J17" s="10">
        <f t="shared" si="2"/>
        <v>1</v>
      </c>
      <c r="K17" s="9"/>
      <c r="L17" s="10">
        <f t="shared" si="3"/>
        <v>0</v>
      </c>
      <c r="M17" s="9"/>
      <c r="N17" s="15"/>
    </row>
    <row r="18" spans="1:14" s="11" customFormat="1" ht="25.5" x14ac:dyDescent="0.2">
      <c r="A18" s="9" t="str">
        <f>'1'!A18</f>
        <v>INVESTIGACION DE OPERACIONES</v>
      </c>
      <c r="B18" s="9" t="s">
        <v>34</v>
      </c>
      <c r="C18" s="9" t="str">
        <f>'1'!C18</f>
        <v>304 B</v>
      </c>
      <c r="D18" s="9" t="str">
        <f>'1'!D18</f>
        <v>ISC</v>
      </c>
      <c r="E18" s="9">
        <f>'1'!E18</f>
        <v>11</v>
      </c>
      <c r="F18" s="9"/>
      <c r="G18" s="9"/>
      <c r="H18" s="10">
        <f t="shared" si="0"/>
        <v>0</v>
      </c>
      <c r="I18" s="9">
        <f t="shared" si="1"/>
        <v>11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x14ac:dyDescent="0.2">
      <c r="A19" s="9">
        <f>'1'!A19</f>
        <v>0</v>
      </c>
      <c r="B19" s="9" t="s">
        <v>34</v>
      </c>
      <c r="C19" s="9">
        <f>'1'!C19</f>
        <v>0</v>
      </c>
      <c r="D19" s="9">
        <f>'1'!D19</f>
        <v>0</v>
      </c>
      <c r="E19" s="9">
        <f>'1'!E19</f>
        <v>0</v>
      </c>
      <c r="F19" s="9"/>
      <c r="G19" s="9"/>
      <c r="H19" s="10" t="e">
        <f t="shared" si="0"/>
        <v>#DIV/0!</v>
      </c>
      <c r="I19" s="9">
        <f t="shared" si="1"/>
        <v>0</v>
      </c>
      <c r="J19" s="10" t="e">
        <f t="shared" si="2"/>
        <v>#DIV/0!</v>
      </c>
      <c r="K19" s="9"/>
      <c r="L19" s="10" t="e">
        <f t="shared" si="3"/>
        <v>#DIV/0!</v>
      </c>
      <c r="M19" s="9"/>
      <c r="N19" s="15"/>
    </row>
    <row r="20" spans="1:14" s="11" customFormat="1" x14ac:dyDescent="0.2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si="1"/>
        <v>122</v>
      </c>
      <c r="J28" s="18">
        <f t="shared" si="2"/>
        <v>1</v>
      </c>
      <c r="K28" s="17">
        <f>SUM(K14:K27)</f>
        <v>0</v>
      </c>
      <c r="L28" s="18">
        <f t="shared" si="3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">
      <c r="A32" s="12"/>
    </row>
    <row r="33" spans="1:10" x14ac:dyDescent="0.2">
      <c r="B33" s="28" t="s">
        <v>27</v>
      </c>
      <c r="C33" s="28"/>
      <c r="D33" s="28"/>
      <c r="G33" s="29" t="s">
        <v>28</v>
      </c>
      <c r="H33" s="29"/>
      <c r="I33" s="29"/>
      <c r="J33" s="29"/>
    </row>
    <row r="34" spans="1:10" ht="62.25" customHeight="1" x14ac:dyDescent="0.2">
      <c r="B34" s="30"/>
      <c r="C34" s="30"/>
      <c r="D34" s="30"/>
      <c r="G34" s="31"/>
      <c r="H34" s="31"/>
      <c r="I34" s="31"/>
      <c r="J34" s="31"/>
    </row>
    <row r="35" spans="1:10" hidden="1" x14ac:dyDescent="0.2">
      <c r="A35" s="23" t="e">
        <v>#REF!</v>
      </c>
      <c r="B35" s="23"/>
      <c r="C35" s="6"/>
      <c r="E35" s="23"/>
      <c r="F35" s="23"/>
      <c r="G35" s="23"/>
      <c r="H35" s="23"/>
    </row>
    <row r="36" spans="1:10" hidden="1" x14ac:dyDescent="0.2"/>
    <row r="37" spans="1:10" ht="45" customHeight="1" x14ac:dyDescent="0.2">
      <c r="B37" s="24" t="str">
        <f>B10</f>
        <v>MII. ARMANDO ALVARADO ALVARADO</v>
      </c>
      <c r="C37" s="24"/>
      <c r="D37" s="24"/>
      <c r="E37" s="13"/>
      <c r="F37" s="13"/>
      <c r="G37" s="24"/>
      <c r="H37" s="24"/>
      <c r="I37" s="24"/>
      <c r="J37" s="24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Final</vt:lpstr>
      <vt:lpstr>'1'!Área_de_impresión</vt:lpstr>
      <vt:lpstr>'2'!Área_de_impresión</vt:lpstr>
      <vt:lpstr>'3'!Área_de_impresión</vt:lpstr>
      <vt:lpstr>'4'!Área_de_impresión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dcterms:created xsi:type="dcterms:W3CDTF">2021-11-22T14:45:25Z</dcterms:created>
  <dcterms:modified xsi:type="dcterms:W3CDTF">2025-10-24T05:28:34Z</dcterms:modified>
  <cp:category/>
  <cp:contentStatus/>
</cp:coreProperties>
</file>