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3\"/>
    </mc:Choice>
  </mc:AlternateContent>
  <xr:revisionPtr revIDLastSave="0" documentId="13_ncr:1_{4EFD69E5-EA15-4A0C-B146-DE6D82E0439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'1'!$A$1:$P$29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I14" i="31"/>
  <c r="O26" i="30"/>
  <c r="N26" i="30"/>
  <c r="L26" i="30"/>
  <c r="H26" i="30"/>
  <c r="G26" i="30"/>
  <c r="F17" i="30"/>
  <c r="E17" i="30"/>
  <c r="D17" i="30"/>
  <c r="B17" i="30"/>
  <c r="F16" i="30"/>
  <c r="J16" i="30" s="1"/>
  <c r="E16" i="30"/>
  <c r="D16" i="30"/>
  <c r="B16" i="30"/>
  <c r="F15" i="30"/>
  <c r="M15" i="30" s="1"/>
  <c r="E15" i="30"/>
  <c r="D15" i="30"/>
  <c r="B15" i="30"/>
  <c r="F14" i="30"/>
  <c r="M14" i="30" s="1"/>
  <c r="E14" i="30"/>
  <c r="D14" i="30"/>
  <c r="B14" i="30"/>
  <c r="F13" i="30"/>
  <c r="E13" i="30"/>
  <c r="D13" i="30"/>
  <c r="B13" i="30"/>
  <c r="M7" i="30"/>
  <c r="I7" i="30"/>
  <c r="F7" i="30"/>
  <c r="F5" i="30"/>
  <c r="C9" i="27"/>
  <c r="F5" i="27"/>
  <c r="M7" i="27"/>
  <c r="I7" i="27"/>
  <c r="F7" i="27"/>
  <c r="B13" i="27"/>
  <c r="D13" i="27"/>
  <c r="E13" i="27"/>
  <c r="F13" i="27"/>
  <c r="M13" i="27" s="1"/>
  <c r="B14" i="27"/>
  <c r="D14" i="27"/>
  <c r="E14" i="27"/>
  <c r="F14" i="27"/>
  <c r="J14" i="27" s="1"/>
  <c r="B15" i="27"/>
  <c r="D15" i="27"/>
  <c r="E15" i="27"/>
  <c r="F15" i="27"/>
  <c r="B16" i="27"/>
  <c r="D16" i="27"/>
  <c r="E16" i="27"/>
  <c r="F16" i="27"/>
  <c r="J16" i="27" s="1"/>
  <c r="B17" i="27"/>
  <c r="D17" i="27"/>
  <c r="E17" i="27"/>
  <c r="F17" i="27"/>
  <c r="M17" i="27" s="1"/>
  <c r="O26" i="27"/>
  <c r="N26" i="27"/>
  <c r="L26" i="27"/>
  <c r="H26" i="27"/>
  <c r="G26" i="27"/>
  <c r="O26" i="26"/>
  <c r="N26" i="26"/>
  <c r="L26" i="26"/>
  <c r="H26" i="26"/>
  <c r="G26" i="26"/>
  <c r="F26" i="26"/>
  <c r="M17" i="26"/>
  <c r="J17" i="26"/>
  <c r="M16" i="26"/>
  <c r="J16" i="26"/>
  <c r="M15" i="26"/>
  <c r="J15" i="26"/>
  <c r="M14" i="26"/>
  <c r="J14" i="26"/>
  <c r="M13" i="26"/>
  <c r="J13" i="26"/>
  <c r="M16" i="27" l="1"/>
  <c r="J14" i="30"/>
  <c r="M14" i="27"/>
  <c r="J15" i="27"/>
  <c r="M26" i="26"/>
  <c r="J26" i="26"/>
  <c r="K26" i="26" s="1"/>
  <c r="J13" i="27"/>
  <c r="J13" i="30"/>
  <c r="J17" i="30"/>
  <c r="J14" i="31"/>
  <c r="K14" i="31" s="1"/>
  <c r="J17" i="27"/>
  <c r="M15" i="27"/>
  <c r="F26" i="30"/>
  <c r="J26" i="30" s="1"/>
  <c r="K26" i="30" s="1"/>
  <c r="M14" i="31"/>
  <c r="F27" i="31"/>
  <c r="I26" i="26"/>
  <c r="M16" i="30"/>
  <c r="M13" i="30"/>
  <c r="J15" i="30"/>
  <c r="M17" i="30"/>
  <c r="F26" i="27"/>
  <c r="J26" i="27" s="1"/>
  <c r="K26" i="27" s="1"/>
  <c r="M26" i="30" l="1"/>
  <c r="I26" i="30"/>
  <c r="J27" i="31"/>
  <c r="K27" i="31" s="1"/>
  <c r="I27" i="31"/>
  <c r="M27" i="31"/>
  <c r="I26" i="27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<sst xmlns="http://schemas.openxmlformats.org/spreadsheetml/2006/main" count="155" uniqueCount="54">
  <si>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</si>
  <si>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</si>
  <si>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</si>
  <si>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</si>
  <si>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</si>
  <si>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</si>
  <si>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</si>
  <si>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</si>
  <si>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</si>
  <si>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</si>
  <si>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</si>
  <si>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</si>
  <si>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</si>
  <si>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</si>
  <si>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</si>
  <si>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</si>
  <si>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</si>
  <si>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</si>
  <si>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</si>
  <si>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</si>
  <si>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</si>
  <si>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</si>
  <si>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</si>
  <si>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</si>
  <si>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</si>
  <si>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</si>
  <si>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</si>
  <si>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</si>
  <si>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</si>
  <si>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</si>
  <si>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</si>
  <si>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</si>
  <si>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</si>
  <si>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FINAL</t>
  </si>
  <si>
    <t>TODAS</t>
  </si>
  <si>
    <t>PRODUCCION</t>
  </si>
  <si>
    <t>509A</t>
  </si>
  <si>
    <t>LADM</t>
  </si>
  <si>
    <t>ARMANDO ALVARADO ALVARADO</t>
  </si>
  <si>
    <t>INDUSTRIAL</t>
  </si>
  <si>
    <t>METROLOGIA Y NORMALIZACION</t>
  </si>
  <si>
    <t>301 A</t>
  </si>
  <si>
    <t>IIND</t>
  </si>
  <si>
    <t>301 B</t>
  </si>
  <si>
    <t>DIBUJO INDUSTRIAL</t>
  </si>
  <si>
    <t>101 C</t>
  </si>
  <si>
    <t>LOGISTICA Y CADENA DE SUMINISTRO</t>
  </si>
  <si>
    <t>701 B</t>
  </si>
  <si>
    <t>INVESTIGACION DE OPERACIONES</t>
  </si>
  <si>
    <t>304 B</t>
  </si>
  <si>
    <t>ISC</t>
  </si>
  <si>
    <t>II</t>
  </si>
  <si>
    <t>S/E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</si>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</sst>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9"/>
  <sheetViews>
    <sheetView view="pageBreakPreview" topLeftCell="A3" zoomScaleNormal="100" zoomScaleSheetLayoutView="100" zoomScalePageLayoutView="70" workbookViewId="0">
      <selection activeCell="F13" sqref="F13:F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39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40</v>
      </c>
      <c r="C13" s="8" t="s">
        <v>20</v>
      </c>
      <c r="D13" s="8" t="s">
        <v>41</v>
      </c>
      <c r="E13" s="8" t="s">
        <v>42</v>
      </c>
      <c r="F13" s="8"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75</v>
      </c>
      <c r="O13" s="12">
        <v>0.86</v>
      </c>
      <c r="P13" s="17"/>
    </row>
    <row r="14" spans="1:16" s="10" customFormat="1" ht="25.5" x14ac:dyDescent="0.2">
      <c r="A14" s="17"/>
      <c r="B14" s="7" t="s">
        <v>40</v>
      </c>
      <c r="C14" s="8" t="s">
        <v>20</v>
      </c>
      <c r="D14" s="8" t="s">
        <v>43</v>
      </c>
      <c r="E14" s="8" t="s">
        <v>42</v>
      </c>
      <c r="F14" s="8">
        <v>31</v>
      </c>
      <c r="G14" s="8">
        <v>19</v>
      </c>
      <c r="H14" s="8"/>
      <c r="I14" s="9"/>
      <c r="J14" s="8">
        <f t="shared" ref="J14:J17" si="1">(F14-SUM(G14:H14))-L14</f>
        <v>12</v>
      </c>
      <c r="K14" s="9"/>
      <c r="L14" s="8">
        <v>0</v>
      </c>
      <c r="M14" s="9">
        <f t="shared" si="0"/>
        <v>0</v>
      </c>
      <c r="N14" s="8">
        <v>49</v>
      </c>
      <c r="O14" s="12">
        <v>0.61</v>
      </c>
      <c r="P14" s="17"/>
    </row>
    <row r="15" spans="1:16" s="10" customFormat="1" ht="25.5" x14ac:dyDescent="0.2">
      <c r="A15" s="17"/>
      <c r="B15" s="7" t="s">
        <v>44</v>
      </c>
      <c r="C15" s="8">
        <v>1</v>
      </c>
      <c r="D15" s="8" t="s">
        <v>45</v>
      </c>
      <c r="E15" s="8" t="s">
        <v>42</v>
      </c>
      <c r="F15" s="8">
        <v>37</v>
      </c>
      <c r="G15" s="8">
        <v>30</v>
      </c>
      <c r="H15" s="8"/>
      <c r="I15" s="9"/>
      <c r="J15" s="8">
        <f t="shared" si="1"/>
        <v>7</v>
      </c>
      <c r="K15" s="9"/>
      <c r="L15" s="8">
        <v>0</v>
      </c>
      <c r="M15" s="9">
        <f t="shared" si="0"/>
        <v>0</v>
      </c>
      <c r="N15" s="8">
        <v>64</v>
      </c>
      <c r="O15" s="12">
        <v>0.81</v>
      </c>
      <c r="P15" s="17"/>
    </row>
    <row r="16" spans="1:16" s="10" customFormat="1" ht="25.5" x14ac:dyDescent="0.2">
      <c r="A16" s="17"/>
      <c r="B16" s="10" t="s">
        <v>46</v>
      </c>
      <c r="C16" s="8" t="s">
        <v>20</v>
      </c>
      <c r="D16" s="8" t="s">
        <v>47</v>
      </c>
      <c r="E16" s="8" t="s">
        <v>42</v>
      </c>
      <c r="F16" s="8">
        <v>7</v>
      </c>
      <c r="G16" s="8">
        <v>4</v>
      </c>
      <c r="H16" s="8"/>
      <c r="I16" s="9"/>
      <c r="J16" s="8">
        <f t="shared" si="1"/>
        <v>3</v>
      </c>
      <c r="K16" s="9"/>
      <c r="L16" s="8">
        <v>0</v>
      </c>
      <c r="M16" s="9">
        <f t="shared" si="0"/>
        <v>0</v>
      </c>
      <c r="N16" s="8">
        <v>49</v>
      </c>
      <c r="O16" s="12">
        <v>0.56999999999999995</v>
      </c>
      <c r="P16" s="17"/>
    </row>
    <row r="17" spans="1:16" s="10" customFormat="1" ht="25.5" x14ac:dyDescent="0.2">
      <c r="A17" s="17"/>
      <c r="B17" s="7" t="s">
        <v>48</v>
      </c>
      <c r="C17" s="8" t="s">
        <v>20</v>
      </c>
      <c r="D17" s="8" t="s">
        <v>49</v>
      </c>
      <c r="E17" s="8" t="s">
        <v>50</v>
      </c>
      <c r="F17" s="8">
        <v>11</v>
      </c>
      <c r="G17" s="8">
        <v>8</v>
      </c>
      <c r="H17" s="8"/>
      <c r="I17" s="9"/>
      <c r="J17" s="8">
        <f t="shared" si="1"/>
        <v>3</v>
      </c>
      <c r="K17" s="9"/>
      <c r="L17" s="8">
        <v>0</v>
      </c>
      <c r="M17" s="9">
        <f t="shared" si="0"/>
        <v>0</v>
      </c>
      <c r="N17" s="8">
        <v>56</v>
      </c>
      <c r="O17" s="12">
        <v>0.73</v>
      </c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92</v>
      </c>
      <c r="H26" s="20">
        <f>SUM(H13:H25)</f>
        <v>0</v>
      </c>
      <c r="I26" s="21">
        <f>SUM(G26:H26)/F26</f>
        <v>0.75409836065573765</v>
      </c>
      <c r="J26" s="20">
        <f t="shared" ref="J26" si="2">(F26-SUM(G26:H26))-L26</f>
        <v>30</v>
      </c>
      <c r="K26" s="21">
        <f t="shared" ref="K26" si="3">J26/F26</f>
        <v>0.24590163934426229</v>
      </c>
      <c r="L26" s="20">
        <f>SUM(L13:L25)</f>
        <v>0</v>
      </c>
      <c r="M26" s="21">
        <f t="shared" si="0"/>
        <v>0</v>
      </c>
      <c r="N26" s="20">
        <f>AVERAGE(N13:N25)</f>
        <v>58.6</v>
      </c>
      <c r="O26" s="22">
        <f>AVERAGE(O13:O25)</f>
        <v>0.71599999999999997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view="pageBreakPreview" topLeftCell="A2" zoomScaleNormal="100" zoomScaleSheetLayoutView="100" zoomScalePageLayoutView="70" workbookViewId="0">
      <selection activeCell="N20" sqref="N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ARMANDO ALVARADO ALVARADO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51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>
        <v>31</v>
      </c>
      <c r="H13" s="8"/>
      <c r="I13" s="9"/>
      <c r="J13" s="8">
        <f>(F13-SUM(G13:H13))-L13</f>
        <v>5</v>
      </c>
      <c r="K13" s="9"/>
      <c r="L13" s="8">
        <v>0</v>
      </c>
      <c r="M13" s="9">
        <f t="shared" ref="M13:M26" si="0">L13/F13</f>
        <v>0</v>
      </c>
      <c r="N13" s="8">
        <v>78</v>
      </c>
      <c r="O13" s="12">
        <v>0.8</v>
      </c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51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>
        <v>31</v>
      </c>
      <c r="H14" s="8"/>
      <c r="I14" s="9"/>
      <c r="J14" s="8">
        <f t="shared" ref="J14:J17" si="1">(F14-SUM(G14:H14))-L14</f>
        <v>0</v>
      </c>
      <c r="K14" s="9"/>
      <c r="L14" s="8">
        <v>0</v>
      </c>
      <c r="M14" s="9">
        <f t="shared" si="0"/>
        <v>0</v>
      </c>
      <c r="N14" s="8">
        <v>80</v>
      </c>
      <c r="O14" s="12">
        <v>0.57999999999999996</v>
      </c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51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31</v>
      </c>
      <c r="H15" s="8"/>
      <c r="I15" s="9"/>
      <c r="J15" s="8">
        <f t="shared" si="1"/>
        <v>6</v>
      </c>
      <c r="K15" s="9"/>
      <c r="L15" s="8">
        <v>0</v>
      </c>
      <c r="M15" s="9">
        <f t="shared" si="0"/>
        <v>0</v>
      </c>
      <c r="N15" s="8">
        <v>65</v>
      </c>
      <c r="O15" s="12">
        <v>0.78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51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6</v>
      </c>
      <c r="H16" s="8"/>
      <c r="I16" s="9"/>
      <c r="J16" s="8">
        <f t="shared" si="1"/>
        <v>1</v>
      </c>
      <c r="K16" s="9"/>
      <c r="L16" s="8">
        <v>0</v>
      </c>
      <c r="M16" s="9">
        <f t="shared" si="0"/>
        <v>0</v>
      </c>
      <c r="N16" s="8">
        <v>73</v>
      </c>
      <c r="O16" s="12">
        <v>0.86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51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11</v>
      </c>
      <c r="H17" s="8"/>
      <c r="I17" s="9"/>
      <c r="J17" s="8">
        <f t="shared" si="1"/>
        <v>0</v>
      </c>
      <c r="K17" s="9"/>
      <c r="L17" s="8">
        <v>0</v>
      </c>
      <c r="M17" s="9">
        <f t="shared" si="0"/>
        <v>0</v>
      </c>
      <c r="N17" s="8">
        <v>85</v>
      </c>
      <c r="O17" s="12">
        <v>0.55000000000000004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110</v>
      </c>
      <c r="H26" s="20">
        <f>SUM(H13:H25)</f>
        <v>0</v>
      </c>
      <c r="I26" s="21">
        <f>SUM(G26:H26)/F26</f>
        <v>0.90163934426229508</v>
      </c>
      <c r="J26" s="20">
        <f t="shared" ref="J26" si="2">(F26-SUM(G26:H26))-L26</f>
        <v>12</v>
      </c>
      <c r="K26" s="21">
        <f t="shared" ref="K26" si="3">J26/F26</f>
        <v>9.8360655737704916E-2</v>
      </c>
      <c r="L26" s="20">
        <f>SUM(L13:L25)</f>
        <v>0</v>
      </c>
      <c r="M26" s="21">
        <f t="shared" si="0"/>
        <v>0</v>
      </c>
      <c r="N26" s="20">
        <f>AVERAGE(N13:N25)</f>
        <v>76.2</v>
      </c>
      <c r="O26" s="22">
        <f>AVERAGE(O13:O25)</f>
        <v>0.71400000000000008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tabSelected="1" view="pageBreakPreview" zoomScaleNormal="100" zoomScaleSheetLayoutView="100" zoomScalePageLayoutView="70" workbookViewId="0">
      <selection activeCell="N5" sqref="N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METROLOGIA Y NORMALIZACION</v>
      </c>
      <c r="C13" s="8" t="s">
        <v>52</v>
      </c>
      <c r="D13" s="8" t="str">
        <f>'1'!D13</f>
        <v>301 A</v>
      </c>
      <c r="E13" s="8" t="str">
        <f>'1'!E13</f>
        <v>IIND</v>
      </c>
      <c r="F13" s="8">
        <f>'1'!F13</f>
        <v>36</v>
      </c>
      <c r="G13" s="8"/>
      <c r="H13" s="8"/>
      <c r="I13" s="9"/>
      <c r="J13" s="8">
        <f>(F13-SUM(G13:H13))-L13</f>
        <v>36</v>
      </c>
      <c r="K13" s="9"/>
      <c r="L13" s="8">
        <v>0</v>
      </c>
      <c r="M13" s="9">
        <f t="shared" ref="M13:M26" si="0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METROLOGIA Y NORMALIZACION</v>
      </c>
      <c r="C14" s="8" t="s">
        <v>52</v>
      </c>
      <c r="D14" s="8" t="str">
        <f>'1'!D14</f>
        <v>301 B</v>
      </c>
      <c r="E14" s="8" t="str">
        <f>'1'!E14</f>
        <v>IIND</v>
      </c>
      <c r="F14" s="8">
        <f>'1'!F14</f>
        <v>31</v>
      </c>
      <c r="G14" s="8"/>
      <c r="H14" s="8"/>
      <c r="I14" s="9"/>
      <c r="J14" s="8">
        <f t="shared" ref="J14:J25" si="1">(F14-SUM(G14:H14))-L14</f>
        <v>31</v>
      </c>
      <c r="K14" s="9"/>
      <c r="L14" s="8">
        <v>0</v>
      </c>
      <c r="M14" s="9">
        <f t="shared" si="0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DIBUJO INDUSTRIAL</v>
      </c>
      <c r="C15" s="8" t="s">
        <v>53</v>
      </c>
      <c r="D15" s="8" t="str">
        <f>'1'!D15</f>
        <v>101 C</v>
      </c>
      <c r="E15" s="8" t="str">
        <f>'1'!E15</f>
        <v>IIND</v>
      </c>
      <c r="F15" s="8">
        <f>'1'!F15</f>
        <v>37</v>
      </c>
      <c r="G15" s="8">
        <v>33</v>
      </c>
      <c r="H15" s="8"/>
      <c r="I15" s="9"/>
      <c r="J15" s="8">
        <f t="shared" si="1"/>
        <v>4</v>
      </c>
      <c r="K15" s="9"/>
      <c r="L15" s="8">
        <v>0</v>
      </c>
      <c r="M15" s="9">
        <f t="shared" si="0"/>
        <v>0</v>
      </c>
      <c r="N15" s="8">
        <v>70</v>
      </c>
      <c r="O15" s="12">
        <v>0.89</v>
      </c>
      <c r="P15" s="17"/>
    </row>
    <row r="16" spans="1:16" s="10" customFormat="1" ht="25.5" x14ac:dyDescent="0.2">
      <c r="A16" s="17"/>
      <c r="B16" s="13" t="str">
        <f>'1'!B16</f>
        <v>LOGISTICA Y CADENA DE SUMINISTRO</v>
      </c>
      <c r="C16" s="8" t="s">
        <v>53</v>
      </c>
      <c r="D16" s="8" t="str">
        <f>'1'!D16</f>
        <v>701 B</v>
      </c>
      <c r="E16" s="8" t="str">
        <f>'1'!E16</f>
        <v>IIND</v>
      </c>
      <c r="F16" s="8">
        <f>'1'!F16</f>
        <v>7</v>
      </c>
      <c r="G16" s="8">
        <v>6</v>
      </c>
      <c r="H16" s="8"/>
      <c r="I16" s="9"/>
      <c r="J16" s="8">
        <f t="shared" si="1"/>
        <v>1</v>
      </c>
      <c r="K16" s="9"/>
      <c r="L16" s="8">
        <v>0</v>
      </c>
      <c r="M16" s="9">
        <f t="shared" si="0"/>
        <v>0</v>
      </c>
      <c r="N16" s="8">
        <v>69</v>
      </c>
      <c r="O16" s="12">
        <v>0.86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53</v>
      </c>
      <c r="D17" s="8" t="str">
        <f>'1'!D17</f>
        <v>304 B</v>
      </c>
      <c r="E17" s="8" t="str">
        <f>'1'!E17</f>
        <v>ISC</v>
      </c>
      <c r="F17" s="8">
        <f>'1'!F17</f>
        <v>11</v>
      </c>
      <c r="G17" s="8">
        <v>11</v>
      </c>
      <c r="H17" s="8"/>
      <c r="I17" s="9"/>
      <c r="J17" s="8">
        <f t="shared" si="1"/>
        <v>0</v>
      </c>
      <c r="K17" s="9"/>
      <c r="L17" s="8">
        <v>0</v>
      </c>
      <c r="M17" s="9">
        <f t="shared" si="0"/>
        <v>0</v>
      </c>
      <c r="N17" s="8">
        <v>90</v>
      </c>
      <c r="O17" s="12">
        <v>0.64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.5" thickBot="1" x14ac:dyDescent="0.25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122</v>
      </c>
      <c r="G26" s="20">
        <f>SUM(G13:G25)</f>
        <v>50</v>
      </c>
      <c r="H26" s="20">
        <f>SUM(H13:H25)</f>
        <v>0</v>
      </c>
      <c r="I26" s="21">
        <f>SUM(G26:H26)/F26</f>
        <v>0.4098360655737705</v>
      </c>
      <c r="J26" s="20">
        <f t="shared" ref="J26" si="2">(F26-SUM(G26:H26))-L26</f>
        <v>72</v>
      </c>
      <c r="K26" s="21">
        <f t="shared" ref="K13:K26" si="3">J26/F26</f>
        <v>0.5901639344262295</v>
      </c>
      <c r="L26" s="20">
        <f>SUM(L13:L25)</f>
        <v>0</v>
      </c>
      <c r="M26" s="21">
        <f t="shared" si="0"/>
        <v>0</v>
      </c>
      <c r="N26" s="20">
        <f>AVERAGE(N13:N25)</f>
        <v>76.333333333333329</v>
      </c>
      <c r="O26" s="22">
        <f>AVERAGE(O13:O25)</f>
        <v>0.79666666666666675</v>
      </c>
      <c r="P26" s="16"/>
    </row>
    <row r="27" spans="1:16" x14ac:dyDescent="0.2">
      <c r="A27" s="16"/>
      <c r="P27" s="16"/>
    </row>
    <row r="28" spans="1:16" ht="120" customHeight="1" x14ac:dyDescent="0.2">
      <c r="A28" s="16"/>
      <c r="B28" s="38" t="s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7" zoomScaleNormal="100" zoomScaleSheetLayoutView="100" zoomScalePageLayoutView="70" workbookViewId="0">
      <selection activeCell="R19" sqref="R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9" style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">
        <v>35</v>
      </c>
      <c r="C14" s="8" t="s">
        <v>34</v>
      </c>
      <c r="D14" s="8" t="s">
        <v>36</v>
      </c>
      <c r="E14" s="8" t="s">
        <v>37</v>
      </c>
      <c r="F14" s="8">
        <v>31</v>
      </c>
      <c r="G14" s="8">
        <v>28</v>
      </c>
      <c r="H14" s="8">
        <v>0</v>
      </c>
      <c r="I14" s="9">
        <f t="shared" ref="I14" si="0">(G14+H14)/F14</f>
        <v>0.90322580645161288</v>
      </c>
      <c r="J14" s="8">
        <f>(F14-SUM(G14:H14))-L14</f>
        <v>3</v>
      </c>
      <c r="K14" s="9">
        <f t="shared" ref="K14:K27" si="1">J14/F14</f>
        <v>9.6774193548387094E-2</v>
      </c>
      <c r="L14" s="8">
        <v>0</v>
      </c>
      <c r="M14" s="9">
        <f t="shared" ref="M14:M27" si="2">L14/F14</f>
        <v>0</v>
      </c>
      <c r="N14" s="8">
        <v>77</v>
      </c>
      <c r="O14" s="12">
        <v>0.74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31</v>
      </c>
      <c r="G27" s="20">
        <f>SUM(G13:G26)</f>
        <v>28</v>
      </c>
      <c r="H27" s="20">
        <f>SUM(H13:H26)</f>
        <v>0</v>
      </c>
      <c r="I27" s="21">
        <f>SUM(G27:H27)/F27</f>
        <v>0.90322580645161288</v>
      </c>
      <c r="J27" s="20">
        <f t="shared" ref="J27" si="3">(F27-SUM(G27:H27))-L27</f>
        <v>3</v>
      </c>
      <c r="K27" s="21">
        <f t="shared" si="1"/>
        <v>9.6774193548387094E-2</v>
      </c>
      <c r="L27" s="20">
        <f>SUM(L13:L26)</f>
        <v>0</v>
      </c>
      <c r="M27" s="21">
        <f t="shared" si="2"/>
        <v>0</v>
      </c>
      <c r="N27" s="20">
        <f>AVERAGE(N13:N26)</f>
        <v>77</v>
      </c>
      <c r="O27" s="22">
        <f>AVERAGE(O13:O26)</f>
        <v>0.74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cp:lastPrinted>2025-07-02T21:33:58Z</cp:lastPrinted>
  <dcterms:created xsi:type="dcterms:W3CDTF">2021-11-22T14:45:25Z</dcterms:created>
  <dcterms:modified xsi:type="dcterms:W3CDTF">2026-01-08T06:18:19Z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