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REPORTE Y LISTAS DE CALIFICACIONES/"/>
    </mc:Choice>
  </mc:AlternateContent>
  <xr:revisionPtr revIDLastSave="0" documentId="13_ncr:1_{847D408B-55C9-E241-B0FF-D053693134FA}" xr6:coauthVersionLast="47" xr6:coauthVersionMax="47" xr10:uidLastSave="{00000000-0000-0000-0000-000000000000}"/>
  <bookViews>
    <workbookView xWindow="0" yWindow="500" windowWidth="28800" windowHeight="1572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6" i="31"/>
  <c r="M16" i="31" s="1"/>
  <c r="E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M15" i="26"/>
  <c r="K15" i="26"/>
  <c r="M14" i="26"/>
  <c r="K14" i="26"/>
  <c r="M13" i="26"/>
  <c r="K13" i="26"/>
  <c r="J27" i="31" l="1"/>
  <c r="K27" i="31" s="1"/>
  <c r="J15" i="30"/>
  <c r="K15" i="30" s="1"/>
  <c r="M15" i="27"/>
  <c r="I15" i="31"/>
  <c r="J16" i="27"/>
  <c r="K16" i="27" s="1"/>
  <c r="M27" i="26"/>
  <c r="J15" i="31"/>
  <c r="K15" i="31" s="1"/>
  <c r="J27" i="26"/>
  <c r="K27" i="26" s="1"/>
  <c r="J14" i="27"/>
  <c r="K14" i="27" s="1"/>
  <c r="J14" i="30"/>
  <c r="K14" i="30" s="1"/>
  <c r="J14" i="31"/>
  <c r="K14" i="31" s="1"/>
  <c r="M13" i="27"/>
  <c r="M16" i="27"/>
  <c r="F27" i="30"/>
  <c r="J27" i="30" s="1"/>
  <c r="K27" i="30" s="1"/>
  <c r="I16" i="31"/>
  <c r="I13" i="31"/>
  <c r="M14" i="31"/>
  <c r="J16" i="31"/>
  <c r="K16" i="31" s="1"/>
  <c r="J13" i="31"/>
  <c r="K13" i="31" s="1"/>
  <c r="F27" i="31"/>
  <c r="I27" i="26"/>
  <c r="M13" i="30"/>
  <c r="M14" i="30"/>
  <c r="J16" i="30"/>
  <c r="K16" i="30" s="1"/>
  <c r="J13" i="30"/>
  <c r="K13" i="30" s="1"/>
  <c r="F27" i="27"/>
  <c r="J27" i="27" s="1"/>
  <c r="K27" i="27" s="1"/>
  <c r="M27" i="30" l="1"/>
  <c r="I27" i="30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<sst xmlns="http://schemas.openxmlformats.org/spreadsheetml/2006/main" count="147" uniqueCount="46">
  <si>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</si>
  <si>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</si>
  <si>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</si>
  <si>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</si>
  <si>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</si>
  <si>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</si>
  <si>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</si>
  <si>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</si>
  <si>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</si>
  <si>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</si>
  <si>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</si>
  <si>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</si>
  <si>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</si>
  <si>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</si>
  <si>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</si>
  <si>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</si>
  <si>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</si>
  <si>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</si>
  <si>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</si>
  <si>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</si>
  <si>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</si>
  <si>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</si>
  <si>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</si>
  <si>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</si>
  <si>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</si>
  <si>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</si>
  <si>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</si>
  <si>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</si>
  <si>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</si>
  <si>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</si>
  <si>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</si>
  <si>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</si>
  <si>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</si>
  <si>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AGOSTO - DICEMBRE 2025</t>
  </si>
  <si>
    <t>M.C.IA. DAMARIS DE LOS ANGELES GARCIA GRACIA</t>
  </si>
  <si>
    <t>TALLER DE ÉTICA</t>
  </si>
  <si>
    <t>BIOQUÍMICA</t>
  </si>
  <si>
    <t>REMEDIACIÓN DE SUELOS</t>
  </si>
  <si>
    <t>POTABILIZACIÓN DE AGUA</t>
  </si>
  <si>
    <t>IAMB</t>
  </si>
  <si>
    <t>106A</t>
  </si>
  <si>
    <t>306A</t>
  </si>
  <si>
    <t>706A</t>
  </si>
  <si>
    <t>706B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</si>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</sst>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0" xfId="0" applyFont="1"/>
    <xf numFmtId="9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F14" sqref="F1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">
        <v>32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40" t="s">
        <v>6</v>
      </c>
      <c r="K7" s="40"/>
      <c r="L7" s="40"/>
      <c r="M7" s="30" t="s">
        <v>33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23" t="s">
        <v>35</v>
      </c>
      <c r="C13" s="8" t="s">
        <v>20</v>
      </c>
      <c r="D13" s="8" t="s">
        <v>40</v>
      </c>
      <c r="E13" s="8" t="s">
        <v>39</v>
      </c>
      <c r="F13" s="8">
        <v>25</v>
      </c>
      <c r="G13" s="8">
        <v>23</v>
      </c>
      <c r="H13" s="8"/>
      <c r="I13" s="9"/>
      <c r="J13" s="8">
        <v>2</v>
      </c>
      <c r="K13" s="9">
        <f t="shared" ref="K13:K27" si="0">J13/F13</f>
        <v>0.08</v>
      </c>
      <c r="L13" s="8"/>
      <c r="M13" s="9">
        <f t="shared" ref="M13:M27" si="1">L13/F13</f>
        <v>0</v>
      </c>
      <c r="N13" s="8">
        <v>86</v>
      </c>
      <c r="O13" s="12">
        <v>0.9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41</v>
      </c>
      <c r="E14" s="8" t="s">
        <v>39</v>
      </c>
      <c r="F14" s="8">
        <v>21</v>
      </c>
      <c r="G14" s="8">
        <v>19</v>
      </c>
      <c r="H14" s="8"/>
      <c r="I14" s="9"/>
      <c r="J14" s="8">
        <v>2</v>
      </c>
      <c r="K14" s="9">
        <f t="shared" si="0"/>
        <v>9.5238095238095233E-2</v>
      </c>
      <c r="L14" s="8"/>
      <c r="M14" s="9">
        <f t="shared" si="1"/>
        <v>0</v>
      </c>
      <c r="N14" s="8">
        <v>78</v>
      </c>
      <c r="O14" s="12">
        <v>0.85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42</v>
      </c>
      <c r="E15" s="8" t="s">
        <v>39</v>
      </c>
      <c r="F15" s="8">
        <v>23</v>
      </c>
      <c r="G15" s="8">
        <v>23</v>
      </c>
      <c r="H15" s="8"/>
      <c r="I15" s="9"/>
      <c r="J15" s="8">
        <v>0</v>
      </c>
      <c r="K15" s="9">
        <f t="shared" si="0"/>
        <v>0</v>
      </c>
      <c r="L15" s="8"/>
      <c r="M15" s="9">
        <f t="shared" si="1"/>
        <v>0</v>
      </c>
      <c r="N15" s="8">
        <v>88</v>
      </c>
      <c r="O15" s="12">
        <v>0.85</v>
      </c>
      <c r="P15" s="17"/>
    </row>
    <row r="16" spans="1:16" s="10" customFormat="1" ht="14" x14ac:dyDescent="0.15">
      <c r="A16" s="17"/>
      <c r="B16" s="7" t="s">
        <v>38</v>
      </c>
      <c r="C16" s="8" t="s">
        <v>20</v>
      </c>
      <c r="D16" s="8" t="s">
        <v>43</v>
      </c>
      <c r="E16" s="8" t="s">
        <v>39</v>
      </c>
      <c r="F16" s="8">
        <v>14</v>
      </c>
      <c r="G16" s="8">
        <v>13</v>
      </c>
      <c r="H16" s="8"/>
      <c r="I16" s="9"/>
      <c r="J16" s="8">
        <v>1</v>
      </c>
      <c r="K16" s="9">
        <f t="shared" si="0"/>
        <v>7.1428571428571425E-2</v>
      </c>
      <c r="L16" s="8"/>
      <c r="M16" s="9">
        <f t="shared" si="1"/>
        <v>0</v>
      </c>
      <c r="N16" s="8">
        <v>82</v>
      </c>
      <c r="O16" s="12">
        <v>0.95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78</v>
      </c>
      <c r="H27" s="20">
        <f>SUM(H13:H26)</f>
        <v>0</v>
      </c>
      <c r="I27" s="21">
        <f>SUM(G27:H27)/F27</f>
        <v>0.93975903614457834</v>
      </c>
      <c r="J27" s="20">
        <f t="shared" ref="J27" si="2">(F27-SUM(G27:H27))-L27</f>
        <v>5</v>
      </c>
      <c r="K27" s="21">
        <f t="shared" si="0"/>
        <v>6.0240963855421686E-2</v>
      </c>
      <c r="L27" s="20">
        <f>SUM(L13:L26)</f>
        <v>0</v>
      </c>
      <c r="M27" s="21">
        <f t="shared" si="1"/>
        <v>0</v>
      </c>
      <c r="N27" s="20">
        <f>AVERAGE(N13:N26)</f>
        <v>83.5</v>
      </c>
      <c r="O27" s="22">
        <f>AVERAGE(O13:O26)</f>
        <v>0.88749999999999996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O16" sqref="O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M.C.IA. DAMARIS DE LOS ANGELES GARCIA GRACIA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tr">
        <f>'1'!B13</f>
        <v>TALLER DE ÉTICA</v>
      </c>
      <c r="C13" s="8" t="s">
        <v>44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>
        <v>22</v>
      </c>
      <c r="H13" s="8"/>
      <c r="I13" s="9"/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24">
        <v>0.82</v>
      </c>
      <c r="O13" s="12">
        <v>0.9</v>
      </c>
      <c r="P13" s="17"/>
    </row>
    <row r="14" spans="1:16" s="10" customFormat="1" ht="14" x14ac:dyDescent="0.15">
      <c r="A14" s="17"/>
      <c r="B14" s="13" t="str">
        <f>'1'!B14</f>
        <v>BIOQUÍMICA</v>
      </c>
      <c r="C14" s="8" t="s">
        <v>44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>
        <v>19</v>
      </c>
      <c r="H14" s="8"/>
      <c r="I14" s="9"/>
      <c r="J14" s="8">
        <f>(F14-SUM(G14:H14))-L14</f>
        <v>2</v>
      </c>
      <c r="K14" s="9">
        <f t="shared" si="1"/>
        <v>9.5238095238095233E-2</v>
      </c>
      <c r="L14" s="8"/>
      <c r="M14" s="9">
        <f t="shared" si="2"/>
        <v>0</v>
      </c>
      <c r="N14" s="8">
        <v>77.5</v>
      </c>
      <c r="O14" s="12">
        <v>0.85</v>
      </c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">
        <v>44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>
        <v>20</v>
      </c>
      <c r="H15" s="8"/>
      <c r="I15" s="9"/>
      <c r="J15" s="8">
        <f t="shared" ref="J15:J16" si="3">(F15-SUM(G15:H15))-L15</f>
        <v>3</v>
      </c>
      <c r="K15" s="9">
        <f t="shared" si="1"/>
        <v>0.13043478260869565</v>
      </c>
      <c r="L15" s="8"/>
      <c r="M15" s="9">
        <f t="shared" si="2"/>
        <v>0</v>
      </c>
      <c r="N15" s="24">
        <v>0.82</v>
      </c>
      <c r="O15" s="12">
        <v>0.8</v>
      </c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">
        <v>44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>
        <v>14</v>
      </c>
      <c r="H16" s="8"/>
      <c r="I16" s="9"/>
      <c r="J16" s="8">
        <f t="shared" si="3"/>
        <v>0</v>
      </c>
      <c r="K16" s="9">
        <f t="shared" si="1"/>
        <v>0</v>
      </c>
      <c r="L16" s="8"/>
      <c r="M16" s="9">
        <f t="shared" si="2"/>
        <v>0</v>
      </c>
      <c r="N16" s="24">
        <v>0.88</v>
      </c>
      <c r="O16" s="12">
        <v>0.9</v>
      </c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75</v>
      </c>
      <c r="H27" s="20">
        <f>SUM(H13:H26)</f>
        <v>0</v>
      </c>
      <c r="I27" s="21">
        <f>SUM(G27:H27)/F27</f>
        <v>0.90361445783132532</v>
      </c>
      <c r="J27" s="20">
        <f t="shared" si="0"/>
        <v>8</v>
      </c>
      <c r="K27" s="21">
        <f t="shared" si="1"/>
        <v>9.6385542168674704E-2</v>
      </c>
      <c r="L27" s="20">
        <f>SUM(L13:L26)</f>
        <v>0</v>
      </c>
      <c r="M27" s="21">
        <f t="shared" si="2"/>
        <v>0</v>
      </c>
      <c r="N27" s="20">
        <f>AVERAGE(N13:N26)</f>
        <v>20.004999999999995</v>
      </c>
      <c r="O27" s="22">
        <f>AVERAGE(O13:O26)</f>
        <v>0.86249999999999993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G15" sqref="G1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M.C.IA. DAMARIS DE LOS ANGELES GARCIA GRACIA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tr">
        <f>'1'!B13</f>
        <v>TALLER DE ÉTICA</v>
      </c>
      <c r="C13" s="8" t="s">
        <v>45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>
        <v>22</v>
      </c>
      <c r="H13" s="8"/>
      <c r="I13" s="9"/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0.89</v>
      </c>
      <c r="P13" s="17"/>
    </row>
    <row r="14" spans="1:16" s="10" customFormat="1" ht="14" x14ac:dyDescent="0.15">
      <c r="A14" s="17"/>
      <c r="B14" s="13" t="str">
        <f>'1'!B14</f>
        <v>BIOQUÍMICA</v>
      </c>
      <c r="C14" s="8" t="s">
        <v>45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>
        <v>18</v>
      </c>
      <c r="H14" s="8"/>
      <c r="I14" s="9"/>
      <c r="J14" s="8">
        <f>(F14-SUM(G14:H14))-L14</f>
        <v>3</v>
      </c>
      <c r="K14" s="9">
        <f t="shared" si="1"/>
        <v>0.14285714285714285</v>
      </c>
      <c r="L14" s="8"/>
      <c r="M14" s="9">
        <f t="shared" si="2"/>
        <v>0</v>
      </c>
      <c r="N14" s="8">
        <v>61</v>
      </c>
      <c r="O14" s="12">
        <v>0.7</v>
      </c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">
        <v>45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>
        <v>23</v>
      </c>
      <c r="H15" s="8"/>
      <c r="I15" s="9"/>
      <c r="J15" s="8">
        <f t="shared" ref="J15:J16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0.8</v>
      </c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">
        <v>45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>
        <v>14</v>
      </c>
      <c r="H16" s="8"/>
      <c r="I16" s="9"/>
      <c r="J16" s="8">
        <f t="shared" si="3"/>
        <v>0</v>
      </c>
      <c r="K16" s="9">
        <f t="shared" si="1"/>
        <v>0</v>
      </c>
      <c r="L16" s="8"/>
      <c r="M16" s="9">
        <f t="shared" si="2"/>
        <v>0</v>
      </c>
      <c r="N16" s="8">
        <v>88</v>
      </c>
      <c r="O16" s="12">
        <v>0.9</v>
      </c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77</v>
      </c>
      <c r="H27" s="20">
        <f>SUM(H13:H26)</f>
        <v>0</v>
      </c>
      <c r="I27" s="21">
        <f>SUM(G27:H27)/F27</f>
        <v>0.92771084337349397</v>
      </c>
      <c r="J27" s="20">
        <f t="shared" si="0"/>
        <v>6</v>
      </c>
      <c r="K27" s="21">
        <f t="shared" si="1"/>
        <v>7.2289156626506021E-2</v>
      </c>
      <c r="L27" s="20">
        <f>SUM(L13:L26)</f>
        <v>0</v>
      </c>
      <c r="M27" s="21">
        <f t="shared" si="2"/>
        <v>0</v>
      </c>
      <c r="N27" s="20">
        <f>AVERAGE(N13:N26)</f>
        <v>78.75</v>
      </c>
      <c r="O27" s="22">
        <f>AVERAGE(O13:O26)</f>
        <v>0.8224999999999999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B1" zoomScaleNormal="100" zoomScaleSheetLayoutView="100" zoomScalePageLayoutView="70" workbookViewId="0">
      <selection activeCell="O17" sqref="O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M.C.IA. DAMARIS DE LOS ANGELES GARCIA GRACIA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tr">
        <f>'1'!B13</f>
        <v>TALLER DE ÉTICA</v>
      </c>
      <c r="C13" s="8" t="s">
        <v>17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>
        <v>22</v>
      </c>
      <c r="H13" s="8">
        <v>0</v>
      </c>
      <c r="I13" s="9">
        <f>(G13+H13)/F13</f>
        <v>0.88</v>
      </c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81</v>
      </c>
      <c r="O13" s="12">
        <v>0.89</v>
      </c>
      <c r="P13" s="17"/>
    </row>
    <row r="14" spans="1:16" s="10" customFormat="1" ht="14" x14ac:dyDescent="0.15">
      <c r="A14" s="17"/>
      <c r="B14" s="13" t="str">
        <f>'1'!B14</f>
        <v>BIOQUÍMICA</v>
      </c>
      <c r="C14" s="8" t="s">
        <v>17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>
        <v>15</v>
      </c>
      <c r="H14" s="8">
        <v>3</v>
      </c>
      <c r="I14" s="9">
        <f t="shared" ref="I14:I26" si="3">(G14+H14)/F14</f>
        <v>0.8571428571428571</v>
      </c>
      <c r="J14" s="8">
        <f>(F14-SUM(G14:H14))-L14</f>
        <v>3</v>
      </c>
      <c r="K14" s="9">
        <f t="shared" si="1"/>
        <v>0.14285714285714285</v>
      </c>
      <c r="L14" s="8"/>
      <c r="M14" s="9">
        <f t="shared" si="2"/>
        <v>0</v>
      </c>
      <c r="N14" s="8">
        <v>71</v>
      </c>
      <c r="O14" s="12">
        <v>0.8</v>
      </c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">
        <v>17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>
        <v>20</v>
      </c>
      <c r="H15" s="8">
        <v>3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86</v>
      </c>
      <c r="O15" s="12">
        <v>0.83</v>
      </c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">
        <v>17</v>
      </c>
      <c r="D16" s="8" t="s">
        <v>43</v>
      </c>
      <c r="E16" s="8" t="str">
        <f>'1'!E16</f>
        <v>IAMB</v>
      </c>
      <c r="F16" s="8">
        <f>'1'!F16</f>
        <v>14</v>
      </c>
      <c r="G16" s="8">
        <v>13</v>
      </c>
      <c r="H16" s="8">
        <v>1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87</v>
      </c>
      <c r="O16" s="12">
        <v>0.92</v>
      </c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70</v>
      </c>
      <c r="H27" s="20">
        <f>SUM(H13:H26)</f>
        <v>7</v>
      </c>
      <c r="I27" s="21">
        <f>SUM(G27:H27)/F27</f>
        <v>0.92771084337349397</v>
      </c>
      <c r="J27" s="20">
        <f t="shared" si="0"/>
        <v>6</v>
      </c>
      <c r="K27" s="21">
        <f t="shared" si="1"/>
        <v>7.2289156626506021E-2</v>
      </c>
      <c r="L27" s="20">
        <f>SUM(L13:L26)</f>
        <v>0</v>
      </c>
      <c r="M27" s="21">
        <f t="shared" si="2"/>
        <v>0</v>
      </c>
      <c r="N27" s="20">
        <f>AVERAGE(N13:N26)</f>
        <v>81.25</v>
      </c>
      <c r="O27" s="22">
        <f>AVERAGE(O13:O26)</f>
        <v>0.86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2025-07-02T21:33:58Z</cp:lastPrinted>
  <dcterms:created xsi:type="dcterms:W3CDTF">2021-11-22T14:45:25Z</dcterms:created>
  <dcterms:modified xsi:type="dcterms:W3CDTF">2025-12-20T14:01:15Z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