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20" yWindow="-120" windowWidth="20730" windowHeight="11760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M15" i="26"/>
  <c r="J15" i="26"/>
  <c r="M14" i="26"/>
  <c r="J14" i="26"/>
  <c r="M13" i="26"/>
  <c r="J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<sst xmlns="http://schemas.openxmlformats.org/spreadsheetml/2006/main" count="142" uniqueCount="45">
  <si>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</si>
  <si>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</si>
  <si>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</si>
  <si>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</si>
  <si>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</si>
  <si>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</si>
  <si>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</si>
  <si>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</si>
  <si>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</si>
  <si>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</si>
  <si>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</si>
  <si>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</si>
  <si>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</si>
  <si>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</si>
  <si>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</si>
  <si>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</si>
  <si>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</si>
  <si>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</si>
  <si>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</si>
  <si>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</si>
  <si>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</si>
  <si>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</si>
  <si>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</si>
  <si>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</si>
  <si>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</si>
  <si>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</si>
  <si>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</si>
  <si>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</si>
  <si>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</si>
  <si>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</si>
  <si>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</si>
  <si>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</si>
  <si>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 DE CIENCIAS BASICAS</t>
  </si>
  <si>
    <t>AGOSTO-DICIEMBRE 2025</t>
  </si>
  <si>
    <t>ESTADISTICA INFERENCIAL I</t>
  </si>
  <si>
    <t>301A</t>
  </si>
  <si>
    <t>IIND</t>
  </si>
  <si>
    <t>301B</t>
  </si>
  <si>
    <t>ESTADISTICA INFERENCIAL II</t>
  </si>
  <si>
    <t>507A</t>
  </si>
  <si>
    <t>IGEM</t>
  </si>
  <si>
    <t>507B</t>
  </si>
  <si>
    <t>II</t>
  </si>
  <si>
    <t>III</t>
  </si>
  <si>
    <t>M.I.I. LAURA PORRAS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</si>
</sst>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13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xmlns="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xmlns="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xmlns="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xmlns="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tabSelected="1" view="pageBreakPreview" topLeftCell="A13" zoomScaleNormal="100" zoomScaleSheetLayoutView="100" zoomScalePageLayoutView="70" workbookViewId="0">
      <selection activeCell="Q26" sqref="Q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8" width="7.5703125" style="1" customWidth="1"/>
    <col min="9" max="9" width="12.28515625" style="1" customWidth="1"/>
    <col min="10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6" t="s">
        <v>28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">
        <v>32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3</v>
      </c>
      <c r="D7" s="31"/>
      <c r="E7" s="11" t="s">
        <v>4</v>
      </c>
      <c r="F7" s="5">
        <v>4</v>
      </c>
      <c r="H7" s="4" t="s">
        <v>5</v>
      </c>
      <c r="I7" s="5">
        <v>2</v>
      </c>
      <c r="J7" s="32" t="s">
        <v>6</v>
      </c>
      <c r="K7" s="32"/>
      <c r="L7" s="32"/>
      <c r="M7" s="31" t="s">
        <v>33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">
        <v>44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7" t="s">
        <v>34</v>
      </c>
      <c r="C13" s="8" t="s">
        <v>20</v>
      </c>
      <c r="D13" s="8" t="s">
        <v>35</v>
      </c>
      <c r="E13" s="8" t="s">
        <v>36</v>
      </c>
      <c r="F13" s="8">
        <v>29</v>
      </c>
      <c r="G13" s="8">
        <v>28</v>
      </c>
      <c r="H13" s="8">
        <v>0</v>
      </c>
      <c r="I13" s="9"/>
      <c r="J13" s="8">
        <f t="shared" ref="J13:J27" si="0">(F13-SUM(G13:H13))-L13</f>
        <v>1</v>
      </c>
      <c r="K13" s="9"/>
      <c r="L13" s="8"/>
      <c r="M13" s="9">
        <f t="shared" ref="M13:M27" si="1">L13/F13</f>
        <v>0</v>
      </c>
      <c r="N13" s="8">
        <v>96</v>
      </c>
      <c r="O13" s="12">
        <v>0.73</v>
      </c>
      <c r="P13" s="17"/>
    </row>
    <row r="14" spans="1:16" s="10" customFormat="1" x14ac:dyDescent="0.2">
      <c r="A14" s="17"/>
      <c r="B14" s="7" t="s">
        <v>34</v>
      </c>
      <c r="C14" s="8" t="s">
        <v>20</v>
      </c>
      <c r="D14" s="8" t="s">
        <v>37</v>
      </c>
      <c r="E14" s="8" t="s">
        <v>36</v>
      </c>
      <c r="F14" s="8">
        <v>34</v>
      </c>
      <c r="G14" s="8">
        <v>34</v>
      </c>
      <c r="H14" s="8">
        <v>0</v>
      </c>
      <c r="I14" s="9"/>
      <c r="J14" s="8">
        <f>(F14-SUM(G14:H14))-L14</f>
        <v>0</v>
      </c>
      <c r="K14" s="9"/>
      <c r="L14" s="8"/>
      <c r="M14" s="9">
        <f t="shared" si="1"/>
        <v>0</v>
      </c>
      <c r="N14" s="8">
        <v>96</v>
      </c>
      <c r="O14" s="12">
        <v>0.62</v>
      </c>
      <c r="P14" s="17"/>
    </row>
    <row r="15" spans="1:16" s="10" customFormat="1" x14ac:dyDescent="0.2">
      <c r="A15" s="17"/>
      <c r="B15" s="7" t="s">
        <v>38</v>
      </c>
      <c r="C15" s="8" t="s">
        <v>20</v>
      </c>
      <c r="D15" s="8" t="s">
        <v>39</v>
      </c>
      <c r="E15" s="8" t="s">
        <v>40</v>
      </c>
      <c r="F15" s="8">
        <v>28</v>
      </c>
      <c r="G15" s="8">
        <v>10</v>
      </c>
      <c r="H15" s="8">
        <v>0</v>
      </c>
      <c r="I15" s="9"/>
      <c r="J15" s="8">
        <f t="shared" ref="J15:J16" si="2">(F15-SUM(G15:H15))-L15</f>
        <v>18</v>
      </c>
      <c r="K15" s="9"/>
      <c r="L15" s="8"/>
      <c r="M15" s="9">
        <f t="shared" si="1"/>
        <v>0</v>
      </c>
      <c r="N15" s="8">
        <v>68</v>
      </c>
      <c r="O15" s="12">
        <v>0.37</v>
      </c>
      <c r="P15" s="17"/>
    </row>
    <row r="16" spans="1:16" s="10" customFormat="1" x14ac:dyDescent="0.2">
      <c r="A16" s="17"/>
      <c r="B16" s="23" t="s">
        <v>38</v>
      </c>
      <c r="C16" s="24" t="s">
        <v>20</v>
      </c>
      <c r="D16" s="24" t="s">
        <v>41</v>
      </c>
      <c r="E16" s="25" t="s">
        <v>40</v>
      </c>
      <c r="F16" s="8">
        <v>29</v>
      </c>
      <c r="G16" s="8">
        <v>14</v>
      </c>
      <c r="H16" s="8">
        <v>0</v>
      </c>
      <c r="I16" s="9"/>
      <c r="J16" s="8">
        <f t="shared" si="2"/>
        <v>15</v>
      </c>
      <c r="K16" s="9"/>
      <c r="L16" s="8"/>
      <c r="M16" s="9">
        <f t="shared" si="1"/>
        <v>0</v>
      </c>
      <c r="N16" s="8">
        <v>67</v>
      </c>
      <c r="O16" s="12">
        <v>0.48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120</v>
      </c>
      <c r="G27" s="20">
        <f>SUM(G13:G26)</f>
        <v>86</v>
      </c>
      <c r="H27" s="20">
        <f>SUM(H13:H26)</f>
        <v>0</v>
      </c>
      <c r="I27" s="21">
        <f>SUM(G27:H27)/F27</f>
        <v>0.71666666666666667</v>
      </c>
      <c r="J27" s="20">
        <f t="shared" si="0"/>
        <v>34</v>
      </c>
      <c r="K27" s="21">
        <f t="shared" ref="K13:K27" si="3">J27/F27</f>
        <v>0.28333333333333333</v>
      </c>
      <c r="L27" s="20">
        <f>SUM(L13:L26)</f>
        <v>0</v>
      </c>
      <c r="M27" s="21">
        <f t="shared" si="1"/>
        <v>0</v>
      </c>
      <c r="N27" s="20">
        <f>AVERAGE(N13:N26)</f>
        <v>81.75</v>
      </c>
      <c r="O27" s="22">
        <f>AVERAGE(O13:O26)</f>
        <v>0.55000000000000004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0"/>
  <sheetViews>
    <sheetView view="pageBreakPreview" topLeftCell="A7" zoomScaleNormal="100" zoomScaleSheetLayoutView="100" zoomScalePageLayoutView="70" workbookViewId="0">
      <selection activeCell="C16" sqref="C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6" t="s">
        <v>29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tr">
        <f>'1'!F5</f>
        <v>DEPARTAMENTO DE CIENCIAS BASICAS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27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2" t="s">
        <v>6</v>
      </c>
      <c r="K7" s="32"/>
      <c r="L7" s="32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M.I.I. LAURA PORRAS ARIAS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13" t="str">
        <f>'1'!B13</f>
        <v>ESTADISTICA INFERENCIAL I</v>
      </c>
      <c r="C13" s="8" t="s">
        <v>42</v>
      </c>
      <c r="D13" s="8" t="str">
        <f>'1'!D13</f>
        <v>301A</v>
      </c>
      <c r="E13" s="8" t="str">
        <f>'1'!E13</f>
        <v>IIND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ESTADISTICA INFERENCIAL I</v>
      </c>
      <c r="C14" s="8" t="s">
        <v>42</v>
      </c>
      <c r="D14" s="8" t="str">
        <f>'1'!D14</f>
        <v>301B</v>
      </c>
      <c r="E14" s="8" t="str">
        <f>'1'!E14</f>
        <v>IIND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ESTADISTICA INFERENCIAL II</v>
      </c>
      <c r="C15" s="8" t="s">
        <v>42</v>
      </c>
      <c r="D15" s="8" t="str">
        <f>'1'!D15</f>
        <v>507A</v>
      </c>
      <c r="E15" s="8" t="str">
        <f>'1'!E15</f>
        <v>IGEM</v>
      </c>
      <c r="F15" s="8">
        <f>'1'!F15</f>
        <v>28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28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ESTADISTICA INFERENCIAL II</v>
      </c>
      <c r="C16" s="8" t="s">
        <v>42</v>
      </c>
      <c r="D16" s="8" t="str">
        <f>'1'!D16</f>
        <v>507B</v>
      </c>
      <c r="E16" s="8" t="str">
        <f>'1'!E16</f>
        <v>IGEM</v>
      </c>
      <c r="F16" s="8">
        <f>'1'!F16</f>
        <v>29</v>
      </c>
      <c r="G16" s="8"/>
      <c r="H16" s="8">
        <v>0</v>
      </c>
      <c r="I16" s="9">
        <f t="shared" si="3"/>
        <v>0</v>
      </c>
      <c r="J16" s="8">
        <f t="shared" si="4"/>
        <v>29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120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view="pageBreakPreview" topLeftCell="A4" zoomScaleNormal="100" zoomScaleSheetLayoutView="100" zoomScalePageLayoutView="70" workbookViewId="0">
      <selection activeCell="B20" sqref="B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6" t="s">
        <v>30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tr">
        <f>'1'!F5</f>
        <v>DEPARTAMENTO DE CIENCIAS BASICAS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>
        <v>3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2" t="s">
        <v>6</v>
      </c>
      <c r="K7" s="32"/>
      <c r="L7" s="32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M.I.I. LAURA PORRAS ARIAS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13" t="str">
        <f>'1'!B13</f>
        <v>ESTADISTICA INFERENCIAL I</v>
      </c>
      <c r="C13" s="8" t="s">
        <v>43</v>
      </c>
      <c r="D13" s="8" t="str">
        <f>'1'!D13</f>
        <v>301A</v>
      </c>
      <c r="E13" s="8" t="str">
        <f>'1'!E13</f>
        <v>IIND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ESTADISTICA INFERENCIAL I</v>
      </c>
      <c r="C14" s="8" t="s">
        <v>43</v>
      </c>
      <c r="D14" s="8" t="str">
        <f>'1'!D14</f>
        <v>301B</v>
      </c>
      <c r="E14" s="8" t="str">
        <f>'1'!E14</f>
        <v>IIND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ESTADISTICA INFERENCIAL II</v>
      </c>
      <c r="C15" s="8" t="s">
        <v>43</v>
      </c>
      <c r="D15" s="8" t="str">
        <f>'1'!D15</f>
        <v>507A</v>
      </c>
      <c r="E15" s="8" t="str">
        <f>'1'!E15</f>
        <v>IGEM</v>
      </c>
      <c r="F15" s="8">
        <f>'1'!F15</f>
        <v>28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28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ESTADISTICA INFERENCIAL II</v>
      </c>
      <c r="C16" s="8" t="s">
        <v>43</v>
      </c>
      <c r="D16" s="8" t="str">
        <f>'1'!D16</f>
        <v>507B</v>
      </c>
      <c r="E16" s="8" t="str">
        <f>'1'!E16</f>
        <v>IGEM</v>
      </c>
      <c r="F16" s="8">
        <f>'1'!F16</f>
        <v>29</v>
      </c>
      <c r="G16" s="8"/>
      <c r="H16" s="8">
        <v>0</v>
      </c>
      <c r="I16" s="9">
        <f t="shared" si="3"/>
        <v>0</v>
      </c>
      <c r="J16" s="8">
        <f t="shared" si="4"/>
        <v>29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120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zoomScaleNormal="100" zoomScaleSheetLayoutView="100" zoomScalePageLayoutView="70" workbookViewId="0">
      <selection activeCell="F5" sqref="F5:I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6" t="s">
        <v>31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tr">
        <f>'1'!F5</f>
        <v>DEPARTAMENTO DE CIENCIAS BASICAS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26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2" t="s">
        <v>6</v>
      </c>
      <c r="K7" s="32"/>
      <c r="L7" s="32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M.I.I. LAURA PORRAS ARIAS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13" t="str">
        <f>'1'!B13</f>
        <v>ESTADISTICA INFERENCIAL I</v>
      </c>
      <c r="C13" s="8" t="str">
        <f>'1'!C13</f>
        <v>I</v>
      </c>
      <c r="D13" s="8" t="str">
        <f>'1'!D13</f>
        <v>301A</v>
      </c>
      <c r="E13" s="8" t="str">
        <f>'1'!E13</f>
        <v>IIND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ESTADISTICA INFERENCIAL I</v>
      </c>
      <c r="C14" s="8" t="str">
        <f>'1'!C14</f>
        <v>I</v>
      </c>
      <c r="D14" s="8" t="str">
        <f>'1'!D14</f>
        <v>301B</v>
      </c>
      <c r="E14" s="8" t="str">
        <f>'1'!E14</f>
        <v>IIND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ESTADISTICA INFERENCIAL II</v>
      </c>
      <c r="C15" s="8" t="str">
        <f>'1'!C15</f>
        <v>I</v>
      </c>
      <c r="D15" s="8" t="str">
        <f>'1'!D15</f>
        <v>507A</v>
      </c>
      <c r="E15" s="8" t="str">
        <f>'1'!E15</f>
        <v>IGEM</v>
      </c>
      <c r="F15" s="8">
        <f>'1'!F15</f>
        <v>28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28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ESTADISTICA INFERENCIAL II</v>
      </c>
      <c r="C16" s="8" t="str">
        <f>'1'!C16</f>
        <v>I</v>
      </c>
      <c r="D16" s="8" t="str">
        <f>'1'!D16</f>
        <v>507B</v>
      </c>
      <c r="E16" s="8" t="str">
        <f>'1'!E16</f>
        <v>IGEM</v>
      </c>
      <c r="F16" s="8">
        <f>'1'!F16</f>
        <v>29</v>
      </c>
      <c r="G16" s="8"/>
      <c r="H16" s="8">
        <v>0</v>
      </c>
      <c r="I16" s="9">
        <f t="shared" si="3"/>
        <v>0</v>
      </c>
      <c r="J16" s="8">
        <f t="shared" si="4"/>
        <v>29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120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d87f237c-3101-4265-aa9b-ec3b3a62240c"/>
    <ds:schemaRef ds:uri="http://schemas.microsoft.com/office/infopath/2007/PartnerControls"/>
    <ds:schemaRef ds:uri="4c96f4e2-f7db-4e02-b8f8-29de1b03c96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laura</cp:lastModifiedBy>
  <cp:revision/>
  <cp:lastPrinted>2025-07-02T21:33:58Z</cp:lastPrinted>
  <dcterms:created xsi:type="dcterms:W3CDTF">2021-11-22T14:45:25Z</dcterms:created>
  <dcterms:modified xsi:type="dcterms:W3CDTF">2025-09-22T15:02:36Z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